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<sst xmlns="http://schemas.openxmlformats.org/spreadsheetml/2006/main" count="506" uniqueCount="271">
  <si>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</si>
  <si>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</si>
  <si>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</si>
  <si>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</si>
  <si>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</si>
  <si>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</si>
  <si>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</si>
  <si>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</si>
  <si>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</si>
  <si>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</si>
  <si>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</si>
  <si>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</si>
  <si>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</si>
  <si>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</si>
  <si>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</si>
  <si>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</si>
  <si>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</si>
  <si>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</si>
  <si>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</si>
  <si>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</si>
  <si>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</si>
  <si>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</si>
  <si>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</si>
  <si>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</si>
  <si>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</si>
  <si>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</si>
  <si>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</si>
  <si>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</si>
  <si>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</si>
  <si>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</si>
  <si>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</si>
  <si>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</si>
  <si>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</si>
  <si>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</si>
  <si>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</si>
  <si>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</si>
  <si>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</si>
  <si>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</si>
  <si>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</si>
  <si>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</si>
  <si>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</si>
  <si>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</si>
  <si>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</si>
  <si>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</si>
  <si>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</si>
  <si>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</si>
  <si>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</si>
  <si>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</si>
  <si>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</si>
  <si>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</si>
  <si>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</si>
  <si>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</si>
  <si>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</si>
  <si>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</si>
  <si>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</si>
  <si>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</si>
  <si>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</si>
  <si>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</si>
  <si>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</si>
  <si>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</si>
  <si>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</si>
  <si>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</si>
  <si>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</si>
  <si>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</si>
  <si>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</si>
  <si>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</si>
  <si>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</si>
  <si>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</si>
  <si>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</si>
  <si>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</si>
  <si>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</si>
  <si>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</si>
  <si>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</si>
  <si>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</si>
  <si>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</si>
  <si>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</si>
  <si>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</si>
  <si>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</si>
  <si>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</si>
  <si>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</si>
  <si>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</si>
  <si>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</si>
  <si>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</si>
  <si>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</si>
  <si>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</si>
  <si>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</si>
  <si>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</si>
  <si>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</si>
  <si>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</si>
  <si>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</si>
  <si>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</si>
  <si>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</si>
  <si>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</si>
  <si>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</si>
  <si>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</si>
  <si>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</si>
  <si>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</si>
  <si>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</si>
  <si>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</si>
  <si>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</si>
  <si>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</si>
  <si>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</si>
  <si>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</si>
  <si>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A</t>
  </si>
  <si>
    <t>№ встречи</t>
  </si>
  <si>
    <t xml:space="preserve">Войтюк Александр Сергеевич </t>
  </si>
  <si>
    <t>05.11.84 мс</t>
  </si>
  <si>
    <t>ПФО</t>
  </si>
  <si>
    <t>Пермский Краснокамск Д</t>
  </si>
  <si>
    <t>Перчик ВТ Шатров МЕ</t>
  </si>
  <si>
    <t>Лебедев Илья Александрович</t>
  </si>
  <si>
    <t>08.09.82 мсмк</t>
  </si>
  <si>
    <t>УФО</t>
  </si>
  <si>
    <t>Свердловская В.Пышма Д</t>
  </si>
  <si>
    <t>000689</t>
  </si>
  <si>
    <t>Стенников ВГ Мельников АН</t>
  </si>
  <si>
    <t>Аралов Михаил Герасимович</t>
  </si>
  <si>
    <t>25.10.85 мс</t>
  </si>
  <si>
    <t>ЦФО</t>
  </si>
  <si>
    <t>Ярославская Рыбинск ПР</t>
  </si>
  <si>
    <t>000433</t>
  </si>
  <si>
    <t>Костров АЛ</t>
  </si>
  <si>
    <t>Гладышев Петр Алексеевич</t>
  </si>
  <si>
    <t>03.02.89 мс</t>
  </si>
  <si>
    <t>МОС</t>
  </si>
  <si>
    <t>Москва Д</t>
  </si>
  <si>
    <t>017005</t>
  </si>
  <si>
    <t>Жиляев ДС, Коробейников МЮ</t>
  </si>
  <si>
    <t>Дмитриев Владимир Александрович</t>
  </si>
  <si>
    <t>31.01.89 кмс</t>
  </si>
  <si>
    <t>Владимирская Александров</t>
  </si>
  <si>
    <t>Спивак ЭВ, Доронкин НИ</t>
  </si>
  <si>
    <t>Золотухин Александр Владимирович</t>
  </si>
  <si>
    <t>30.10.84 мс</t>
  </si>
  <si>
    <t>Москва МКС</t>
  </si>
  <si>
    <t xml:space="preserve">Старостин В.Ю.Зыков А.С.
</t>
  </si>
  <si>
    <t>Кожевников Семен Николаевич</t>
  </si>
  <si>
    <t>21.11.88 мс</t>
  </si>
  <si>
    <t>СФО</t>
  </si>
  <si>
    <t>Красноярский Соновоборск</t>
  </si>
  <si>
    <t>009033</t>
  </si>
  <si>
    <t>Батурин АВ, Калентьев ВИ</t>
  </si>
  <si>
    <t>Куржев Али Рамазанович</t>
  </si>
  <si>
    <t>28.04.89 мс</t>
  </si>
  <si>
    <t>Рязанская Рязань ПР</t>
  </si>
  <si>
    <t>001689062</t>
  </si>
  <si>
    <t>Фофанов КН, Серегин СМ</t>
  </si>
  <si>
    <t>Куржев Уали Рамазанович</t>
  </si>
  <si>
    <t>28.04.89 мсмк</t>
  </si>
  <si>
    <t>001691062</t>
  </si>
  <si>
    <t>Матевосян Левон Эдуардович</t>
  </si>
  <si>
    <t>30.10.88 мс</t>
  </si>
  <si>
    <t>ЮФО</t>
  </si>
  <si>
    <t xml:space="preserve"> Краснодарский Новороссийск Д</t>
  </si>
  <si>
    <t>Николаев Сергей Андреевич</t>
  </si>
  <si>
    <t>22.08.89 мс</t>
  </si>
  <si>
    <t>МОСКВА Д</t>
  </si>
  <si>
    <t>001782</t>
  </si>
  <si>
    <t>Перепелюк Андрей Александрович</t>
  </si>
  <si>
    <t>06.08.85 мс</t>
  </si>
  <si>
    <t>000253</t>
  </si>
  <si>
    <t>Сайфутдинов Юрий Наилович</t>
  </si>
  <si>
    <t>22.08.88 мс</t>
  </si>
  <si>
    <t xml:space="preserve"> Краснодарский Новороссийск МО</t>
  </si>
  <si>
    <t>Стамкулов Ринат Сагынбекович</t>
  </si>
  <si>
    <t>09.01.90 мс</t>
  </si>
  <si>
    <t>001590062</t>
  </si>
  <si>
    <t>Кидрачев МН, Фофанов КН</t>
  </si>
  <si>
    <t>Суханов Денис Николаевич</t>
  </si>
  <si>
    <t xml:space="preserve">  Курганская, Курган,МО</t>
  </si>
  <si>
    <t>Стенников М.Г., Бородин О.Б.</t>
  </si>
  <si>
    <t>Теплов Михаил Сергеевич</t>
  </si>
  <si>
    <t>25.08.86 мс</t>
  </si>
  <si>
    <t>Пензенская обл. Д</t>
  </si>
  <si>
    <t>001233</t>
  </si>
  <si>
    <t>Можаров ОВ, Аникин МС</t>
  </si>
  <si>
    <t>Федяев Николай Александрович</t>
  </si>
  <si>
    <t>20.05.86 мс</t>
  </si>
  <si>
    <t xml:space="preserve"> Попов ДВ</t>
  </si>
  <si>
    <t>Филимонов Артем Олегович</t>
  </si>
  <si>
    <t xml:space="preserve"> Омская, Омск МО</t>
  </si>
  <si>
    <t>Горбунов А.В. Бобровский В.А.</t>
  </si>
  <si>
    <t>Шабуров Александр Владимирович</t>
  </si>
  <si>
    <t>Курганская Курган МС</t>
  </si>
  <si>
    <t>000443</t>
  </si>
  <si>
    <t xml:space="preserve">Евтодеев ВФ </t>
  </si>
  <si>
    <t>Шаров Александр Валерьевич</t>
  </si>
  <si>
    <t>23.10.79 змс</t>
  </si>
  <si>
    <t>Нижегородская Кстово Д</t>
  </si>
  <si>
    <t>000500</t>
  </si>
  <si>
    <t>Лоповок СЕ Кульков ВА</t>
  </si>
  <si>
    <t>Шелепин Анатолий Николаевич</t>
  </si>
  <si>
    <t>28.07.85 мс</t>
  </si>
  <si>
    <t>000304</t>
  </si>
  <si>
    <t>Николаев РЮ Сочков ВМ</t>
  </si>
  <si>
    <t xml:space="preserve">Шибанов Сергей Александрович </t>
  </si>
  <si>
    <t>17.04.81 змс</t>
  </si>
  <si>
    <t xml:space="preserve"> Нижегородская Выкса Д</t>
  </si>
  <si>
    <t>000713.</t>
  </si>
  <si>
    <t>Гордеев МА Егрушов ВИ</t>
  </si>
  <si>
    <t>Латкин Станислав Владимирович</t>
  </si>
  <si>
    <t>17.07.90 кмс</t>
  </si>
  <si>
    <t>Алтайский Бийск МО</t>
  </si>
  <si>
    <t>Димиртиенко ИВ</t>
  </si>
  <si>
    <t>Пирогов Артём Владимирович</t>
  </si>
  <si>
    <t>08.06.89 кмс</t>
  </si>
  <si>
    <t>ДВФ0</t>
  </si>
  <si>
    <t>Приморский Владивосток ВС</t>
  </si>
  <si>
    <t>001197</t>
  </si>
  <si>
    <t>Денисов ВЛ Яловой ВИ</t>
  </si>
  <si>
    <t>Фомин Сергей Владимирович</t>
  </si>
  <si>
    <t>17.01.85 кмс</t>
  </si>
  <si>
    <t>СПБ</t>
  </si>
  <si>
    <t>С-Петербург Д</t>
  </si>
  <si>
    <t>Пономарев Н.Л.</t>
  </si>
  <si>
    <t>Парнюк Степан Михайлович</t>
  </si>
  <si>
    <t>Старостин АВ Панов ВВ</t>
  </si>
  <si>
    <t>Мамедов Эльвин Михайлович</t>
  </si>
  <si>
    <t>04.01.1991 мс</t>
  </si>
  <si>
    <t>СЗФО</t>
  </si>
  <si>
    <t>Р.Карелия, Петрозаводск ПР</t>
  </si>
  <si>
    <t>Шегельман И.Р.</t>
  </si>
  <si>
    <t>Башкиров Юрий Юрьевич</t>
  </si>
  <si>
    <t>07.11.92 кмс</t>
  </si>
  <si>
    <t>Хабаровский Хабаровск Д</t>
  </si>
  <si>
    <t>007056027</t>
  </si>
  <si>
    <t>Шилакин БВ</t>
  </si>
  <si>
    <t>Ахмадов Арби Хусаинович</t>
  </si>
  <si>
    <t>20.05.89 кмс</t>
  </si>
  <si>
    <t>СКФО</t>
  </si>
  <si>
    <t>Чеченская Р. с. Алхан - Кала Д</t>
  </si>
  <si>
    <t xml:space="preserve">Чапаев ВХ </t>
  </si>
  <si>
    <t>Надюков Бислан Мосович</t>
  </si>
  <si>
    <t>19.11.91 кмс</t>
  </si>
  <si>
    <t>Р.Адыгея,Майкоп</t>
  </si>
  <si>
    <t>Хапай А. Надюков Р.</t>
  </si>
  <si>
    <t>Гурин Олег Константинович</t>
  </si>
  <si>
    <t>11.08.85 мс</t>
  </si>
  <si>
    <t>Р.Алтай Г-Алтайск МО</t>
  </si>
  <si>
    <t>Грушин СН</t>
  </si>
  <si>
    <t>Чупрасов Павел Андреевич</t>
  </si>
  <si>
    <t xml:space="preserve">  Новосибирская</t>
  </si>
  <si>
    <t>002147</t>
  </si>
  <si>
    <t>Плотников С.В. Мошкин СИ</t>
  </si>
  <si>
    <t>Вареник Максим Витальевич</t>
  </si>
  <si>
    <t>02.01.89 мс</t>
  </si>
  <si>
    <t>Свердловская Екатеренбург ПР</t>
  </si>
  <si>
    <t>Козлов АА Размыслов ВП</t>
  </si>
  <si>
    <t>в.к.74 кг</t>
  </si>
  <si>
    <t>4</t>
  </si>
  <si>
    <t>6</t>
  </si>
  <si>
    <t>4:0</t>
  </si>
  <si>
    <t>3:1</t>
  </si>
  <si>
    <t>3:0</t>
  </si>
  <si>
    <t>3.5:0.5</t>
  </si>
  <si>
    <t>3,5:0</t>
  </si>
  <si>
    <t>2:0</t>
  </si>
  <si>
    <t>утеш.</t>
  </si>
  <si>
    <t>3,5:0,5</t>
  </si>
  <si>
    <t>09.08.91, КМС</t>
  </si>
  <si>
    <t>20.03.91, МСМК</t>
  </si>
  <si>
    <t>03.06.82, МС</t>
  </si>
  <si>
    <t>14.05.89 мс</t>
  </si>
  <si>
    <t xml:space="preserve">Фунтиков ПВ Павлов ДА </t>
  </si>
  <si>
    <t>Дученко ВФ, Гарькуша АВ</t>
  </si>
  <si>
    <t xml:space="preserve">Фунтиков ПВ Бобров АА </t>
  </si>
  <si>
    <t>7-8</t>
  </si>
  <si>
    <t>9-12</t>
  </si>
  <si>
    <t>13-16</t>
  </si>
  <si>
    <t>17-20</t>
  </si>
  <si>
    <t>21-32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</si>
</sst>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9"/>
      <name val="Arial Narrow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7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15" fillId="0" borderId="30" xfId="42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/>
    </xf>
    <xf numFmtId="0" fontId="51" fillId="0" borderId="18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49" fillId="0" borderId="28" xfId="0" applyNumberFormat="1" applyFont="1" applyBorder="1" applyAlignment="1">
      <alignment horizontal="center" vertical="center" wrapText="1"/>
    </xf>
    <xf numFmtId="0" fontId="49" fillId="0" borderId="22" xfId="0" applyNumberFormat="1" applyFont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30" fillId="0" borderId="33" xfId="0" applyNumberFormat="1" applyFont="1" applyFill="1" applyBorder="1" applyAlignment="1">
      <alignment horizontal="center" vertical="center" wrapText="1"/>
    </xf>
    <xf numFmtId="0" fontId="30" fillId="0" borderId="33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14" fontId="7" fillId="0" borderId="33" xfId="0" applyNumberFormat="1" applyFont="1" applyFill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2" fillId="4" borderId="33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49" fontId="7" fillId="0" borderId="33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0" fillId="0" borderId="33" xfId="0" applyNumberForma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24" borderId="32" xfId="42" applyFont="1" applyFill="1" applyBorder="1" applyAlignment="1" applyProtection="1">
      <alignment horizontal="center" vertical="center" wrapText="1"/>
      <protection/>
    </xf>
    <xf numFmtId="0" fontId="15" fillId="24" borderId="31" xfId="42" applyFont="1" applyFill="1" applyBorder="1" applyAlignment="1" applyProtection="1">
      <alignment horizontal="center" vertical="center" wrapText="1"/>
      <protection/>
    </xf>
    <xf numFmtId="0" fontId="15" fillId="24" borderId="30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25" borderId="32" xfId="42" applyFont="1" applyFill="1" applyBorder="1" applyAlignment="1" applyProtection="1">
      <alignment horizontal="center" vertical="center"/>
      <protection/>
    </xf>
    <xf numFmtId="0" fontId="25" fillId="25" borderId="31" xfId="42" applyFont="1" applyFill="1" applyBorder="1" applyAlignment="1" applyProtection="1">
      <alignment horizontal="center" vertical="center"/>
      <protection/>
    </xf>
    <xf numFmtId="0" fontId="25" fillId="25" borderId="30" xfId="42" applyFont="1" applyFill="1" applyBorder="1" applyAlignment="1" applyProtection="1">
      <alignment horizontal="center" vertical="center"/>
      <protection/>
    </xf>
    <xf numFmtId="0" fontId="31" fillId="17" borderId="53" xfId="0" applyFont="1" applyFill="1" applyBorder="1" applyAlignment="1">
      <alignment horizontal="center" vertical="center"/>
    </xf>
    <xf numFmtId="0" fontId="31" fillId="17" borderId="26" xfId="0" applyFont="1" applyFill="1" applyBorder="1" applyAlignment="1">
      <alignment horizontal="center" vertical="center"/>
    </xf>
    <xf numFmtId="0" fontId="31" fillId="17" borderId="54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31" fillId="25" borderId="53" xfId="0" applyFont="1" applyFill="1" applyBorder="1" applyAlignment="1">
      <alignment horizontal="center" vertical="center"/>
    </xf>
    <xf numFmtId="0" fontId="31" fillId="25" borderId="26" xfId="0" applyFont="1" applyFill="1" applyBorder="1" applyAlignment="1">
      <alignment horizontal="center" vertical="center"/>
    </xf>
    <xf numFmtId="0" fontId="31" fillId="25" borderId="54" xfId="0" applyFont="1" applyFill="1" applyBorder="1" applyAlignment="1">
      <alignment horizontal="center" vertical="center"/>
    </xf>
    <xf numFmtId="0" fontId="31" fillId="26" borderId="53" xfId="0" applyFont="1" applyFill="1" applyBorder="1" applyAlignment="1">
      <alignment horizontal="center" vertical="center"/>
    </xf>
    <xf numFmtId="0" fontId="31" fillId="26" borderId="26" xfId="0" applyFont="1" applyFill="1" applyBorder="1" applyAlignment="1">
      <alignment horizontal="center" vertical="center"/>
    </xf>
    <xf numFmtId="0" fontId="31" fillId="26" borderId="54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left" vertical="center" wrapText="1"/>
      <protection/>
    </xf>
    <xf numFmtId="0" fontId="7" fillId="0" borderId="12" xfId="42" applyFont="1" applyFill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center" vertical="center" wrapText="1"/>
    </xf>
    <xf numFmtId="49" fontId="0" fillId="0" borderId="33" xfId="42" applyNumberFormat="1" applyFont="1" applyBorder="1" applyAlignment="1" applyProtection="1">
      <alignment horizontal="center" vertical="center" wrapText="1"/>
      <protection/>
    </xf>
    <xf numFmtId="0" fontId="7" fillId="17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1" fillId="0" borderId="52" xfId="42" applyNumberFormat="1" applyFont="1" applyBorder="1" applyAlignment="1" applyProtection="1">
      <alignment horizontal="center" vertical="center" wrapText="1"/>
      <protection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7" fillId="0" borderId="51" xfId="42" applyFont="1" applyFill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21" fillId="0" borderId="13" xfId="42" applyNumberFormat="1" applyFont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7" fillId="0" borderId="15" xfId="42" applyFont="1" applyBorder="1" applyAlignment="1" applyProtection="1">
      <alignment horizontal="left" vertical="center" wrapText="1"/>
      <protection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60" xfId="42" applyFont="1" applyBorder="1" applyAlignment="1" applyProtection="1">
      <alignment horizontal="left" vertical="center" wrapText="1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55" xfId="42" applyFont="1" applyBorder="1" applyAlignment="1" applyProtection="1">
      <alignment horizontal="left" vertical="center" wrapText="1"/>
      <protection/>
    </xf>
    <xf numFmtId="0" fontId="7" fillId="0" borderId="68" xfId="0" applyFont="1" applyBorder="1" applyAlignment="1">
      <alignment horizontal="left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left" vertical="center" wrapText="1"/>
    </xf>
    <xf numFmtId="0" fontId="7" fillId="0" borderId="26" xfId="42" applyFont="1" applyBorder="1" applyAlignment="1" applyProtection="1">
      <alignment horizontal="left" vertical="center" wrapText="1"/>
      <protection/>
    </xf>
    <xf numFmtId="0" fontId="10" fillId="0" borderId="62" xfId="0" applyFont="1" applyBorder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16" xfId="42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>
      <alignment horizontal="left" vertical="center" wrapText="1"/>
    </xf>
    <xf numFmtId="0" fontId="7" fillId="0" borderId="56" xfId="42" applyFont="1" applyBorder="1" applyAlignment="1" applyProtection="1">
      <alignment horizontal="left" vertical="center" wrapText="1"/>
      <protection/>
    </xf>
    <xf numFmtId="0" fontId="7" fillId="0" borderId="71" xfId="42" applyFont="1" applyBorder="1" applyAlignment="1" applyProtection="1">
      <alignment horizontal="left" vertical="center" wrapText="1"/>
      <protection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72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49" fillId="0" borderId="69" xfId="42" applyFont="1" applyBorder="1" applyAlignment="1" applyProtection="1">
      <alignment horizontal="left" vertical="center" wrapText="1"/>
      <protection/>
    </xf>
    <xf numFmtId="0" fontId="49" fillId="0" borderId="16" xfId="42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center" vertical="center"/>
    </xf>
    <xf numFmtId="0" fontId="19" fillId="24" borderId="32" xfId="42" applyFont="1" applyFill="1" applyBorder="1" applyAlignment="1" applyProtection="1">
      <alignment horizontal="center" vertical="center" wrapText="1"/>
      <protection/>
    </xf>
    <xf numFmtId="0" fontId="19" fillId="24" borderId="31" xfId="42" applyFont="1" applyFill="1" applyBorder="1" applyAlignment="1" applyProtection="1">
      <alignment horizontal="center" vertical="center" wrapText="1"/>
      <protection/>
    </xf>
    <xf numFmtId="0" fontId="19" fillId="24" borderId="30" xfId="42" applyFont="1" applyFill="1" applyBorder="1" applyAlignment="1" applyProtection="1">
      <alignment horizontal="center" vertical="center" wrapText="1"/>
      <protection/>
    </xf>
    <xf numFmtId="0" fontId="49" fillId="0" borderId="67" xfId="42" applyFont="1" applyBorder="1" applyAlignment="1" applyProtection="1">
      <alignment horizontal="left" vertical="center" wrapText="1"/>
      <protection/>
    </xf>
    <xf numFmtId="0" fontId="49" fillId="0" borderId="70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49" fillId="0" borderId="70" xfId="42" applyFont="1" applyBorder="1" applyAlignment="1" applyProtection="1">
      <alignment horizontal="left" vertical="center" wrapText="1"/>
      <protection/>
    </xf>
    <xf numFmtId="0" fontId="49" fillId="0" borderId="72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56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47625</xdr:rowOff>
    </xdr:from>
    <xdr:to>
      <xdr:col>6</xdr:col>
      <xdr:colOff>114300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81475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57150</xdr:rowOff>
    </xdr:from>
    <xdr:to>
      <xdr:col>6</xdr:col>
      <xdr:colOff>95250</xdr:colOff>
      <xdr:row>24</xdr:row>
      <xdr:rowOff>123825</xdr:rowOff>
    </xdr:to>
    <xdr:sp>
      <xdr:nvSpPr>
        <xdr:cNvPr id="52" name="Oval 53"/>
        <xdr:cNvSpPr>
          <a:spLocks/>
        </xdr:cNvSpPr>
      </xdr:nvSpPr>
      <xdr:spPr>
        <a:xfrm>
          <a:off x="4162425" y="3590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4000500" y="581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3" name="Oval 27"/>
        <xdr:cNvSpPr>
          <a:spLocks/>
        </xdr:cNvSpPr>
      </xdr:nvSpPr>
      <xdr:spPr>
        <a:xfrm>
          <a:off x="4029075" y="7467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48" name="Oval 52"/>
        <xdr:cNvSpPr>
          <a:spLocks/>
        </xdr:cNvSpPr>
      </xdr:nvSpPr>
      <xdr:spPr>
        <a:xfrm>
          <a:off x="4010025" y="8648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23</xdr:row>
      <xdr:rowOff>28575</xdr:rowOff>
    </xdr:from>
    <xdr:to>
      <xdr:col>6</xdr:col>
      <xdr:colOff>123825</xdr:colOff>
      <xdr:row>24</xdr:row>
      <xdr:rowOff>95250</xdr:rowOff>
    </xdr:to>
    <xdr:sp>
      <xdr:nvSpPr>
        <xdr:cNvPr id="49" name="Oval 53"/>
        <xdr:cNvSpPr>
          <a:spLocks/>
        </xdr:cNvSpPr>
      </xdr:nvSpPr>
      <xdr:spPr>
        <a:xfrm>
          <a:off x="4029075" y="360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6"/>
  <sheetViews>
    <sheetView workbookViewId="0" topLeftCell="A1">
      <selection activeCell="H135" sqref="A1:H13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6.57421875" style="0" customWidth="1"/>
    <col min="6" max="6" width="12.28125" style="0" customWidth="1"/>
    <col min="7" max="7" width="8.28125" style="0" customWidth="1"/>
    <col min="8" max="8" width="22.140625" style="0" customWidth="1"/>
  </cols>
  <sheetData>
    <row r="1" spans="1:8" ht="30" customHeight="1" thickBot="1">
      <c r="A1" s="214" t="s">
        <v>30</v>
      </c>
      <c r="B1" s="214"/>
      <c r="C1" s="214"/>
      <c r="D1" s="214"/>
      <c r="E1" s="214"/>
      <c r="F1" s="214"/>
      <c r="G1" s="214"/>
      <c r="H1" s="214"/>
    </row>
    <row r="2" spans="2:8" ht="18" customHeight="1" thickBot="1">
      <c r="B2" s="177" t="s">
        <v>32</v>
      </c>
      <c r="C2" s="177"/>
      <c r="D2" s="178" t="str">
        <f>HYPERLINK('[1]реквизиты'!$A$2)</f>
        <v>Чемпионат России по САМБО среди мужчин</v>
      </c>
      <c r="E2" s="176"/>
      <c r="F2" s="176"/>
      <c r="G2" s="176"/>
      <c r="H2" s="168"/>
    </row>
    <row r="3" spans="2:8" ht="15" customHeight="1" thickBot="1">
      <c r="B3" s="112"/>
      <c r="C3" s="166" t="str">
        <f>HYPERLINK('[1]реквизиты'!$A$3)</f>
        <v>7-12  марта  2012 г.  г. Пермь</v>
      </c>
      <c r="D3" s="166"/>
      <c r="E3" s="131"/>
      <c r="G3" s="167" t="str">
        <f>HYPERLINK('пр.взв.'!G3)</f>
        <v>в.к.74 кг</v>
      </c>
      <c r="H3" s="179"/>
    </row>
    <row r="4" spans="1:8" ht="12.75" customHeight="1">
      <c r="A4" s="206" t="s">
        <v>8</v>
      </c>
      <c r="B4" s="208" t="s">
        <v>3</v>
      </c>
      <c r="C4" s="200" t="s">
        <v>4</v>
      </c>
      <c r="D4" s="200" t="s">
        <v>5</v>
      </c>
      <c r="E4" s="202" t="s">
        <v>6</v>
      </c>
      <c r="F4" s="203"/>
      <c r="G4" s="200" t="s">
        <v>9</v>
      </c>
      <c r="H4" s="196" t="s">
        <v>7</v>
      </c>
    </row>
    <row r="5" spans="1:8" ht="12.75" customHeight="1" thickBot="1">
      <c r="A5" s="207"/>
      <c r="B5" s="209"/>
      <c r="C5" s="201"/>
      <c r="D5" s="201"/>
      <c r="E5" s="204"/>
      <c r="F5" s="205"/>
      <c r="G5" s="201"/>
      <c r="H5" s="197"/>
    </row>
    <row r="6" spans="1:8" ht="11.25" customHeight="1">
      <c r="A6" s="212" t="s">
        <v>34</v>
      </c>
      <c r="B6" s="213">
        <f>'пр.хода А'!M31</f>
        <v>25</v>
      </c>
      <c r="C6" s="210" t="str">
        <f>VLOOKUP(B6,'пр.взв.'!B6:H133,2,FALSE)</f>
        <v>Куржев Уали Рамазанович</v>
      </c>
      <c r="D6" s="211" t="str">
        <f>VLOOKUP(B6,'пр.взв.'!B6:H133,3,FALSE)</f>
        <v>28.04.89 мсмк</v>
      </c>
      <c r="E6" s="211" t="str">
        <f>VLOOKUP(B6,'пр.взв.'!B6:H133,4,FALSE)</f>
        <v>ЦФО</v>
      </c>
      <c r="F6" s="198" t="str">
        <f>VLOOKUP(B6,'пр.взв.'!B6:H133,5,FALSE)</f>
        <v>Рязанская Рязань ПР</v>
      </c>
      <c r="G6" s="198" t="str">
        <f>VLOOKUP(B6,'пр.взв.'!B6:H133,6,FALSE)</f>
        <v>001691062</v>
      </c>
      <c r="H6" s="199" t="str">
        <f>VLOOKUP(B6,'пр.взв.'!B6:H133,7,FALSE)</f>
        <v>Фофанов КН, Серегин СМ</v>
      </c>
    </row>
    <row r="7" spans="1:8" ht="11.25" customHeight="1">
      <c r="A7" s="194"/>
      <c r="B7" s="187"/>
      <c r="C7" s="185"/>
      <c r="D7" s="189"/>
      <c r="E7" s="189"/>
      <c r="F7" s="181"/>
      <c r="G7" s="181"/>
      <c r="H7" s="191"/>
    </row>
    <row r="8" spans="1:8" ht="11.25" customHeight="1">
      <c r="A8" s="194" t="s">
        <v>35</v>
      </c>
      <c r="B8" s="187">
        <f>'пр.хода А'!M39</f>
        <v>26</v>
      </c>
      <c r="C8" s="184" t="str">
        <f>VLOOKUP(B8,'пр.взв.'!B6:H133,2,FALSE)</f>
        <v>Шабуров Александр Владимирович</v>
      </c>
      <c r="D8" s="182" t="str">
        <f>VLOOKUP(B8,'пр.взв.'!B6:H133,3,FALSE)</f>
        <v>20.05.86 мс</v>
      </c>
      <c r="E8" s="188" t="str">
        <f>VLOOKUP(B8,'пр.взв.'!B1:H135,4,FALSE)</f>
        <v>УФО</v>
      </c>
      <c r="F8" s="180" t="str">
        <f>VLOOKUP(B8,'пр.взв.'!B6:H133,5,FALSE)</f>
        <v>Курганская Курган МС</v>
      </c>
      <c r="G8" s="182" t="str">
        <f>VLOOKUP(B8,'пр.взв.'!B6:H133,6,FALSE)</f>
        <v>000443</v>
      </c>
      <c r="H8" s="190" t="str">
        <f>VLOOKUP(B8,'пр.взв.'!B8:H135,7,FALSE)</f>
        <v>Евтодеев ВФ </v>
      </c>
    </row>
    <row r="9" spans="1:8" ht="11.25" customHeight="1">
      <c r="A9" s="194"/>
      <c r="B9" s="187"/>
      <c r="C9" s="185"/>
      <c r="D9" s="183"/>
      <c r="E9" s="189"/>
      <c r="F9" s="181"/>
      <c r="G9" s="183"/>
      <c r="H9" s="191"/>
    </row>
    <row r="10" spans="1:8" ht="11.25" customHeight="1">
      <c r="A10" s="194" t="s">
        <v>36</v>
      </c>
      <c r="B10" s="195">
        <f>'пр.хода А'!R19</f>
        <v>4</v>
      </c>
      <c r="C10" s="184" t="str">
        <f>VLOOKUP(B10,'пр.взв.'!B6:H133,2,FALSE)</f>
        <v>Куржев Али Рамазанович</v>
      </c>
      <c r="D10" s="182" t="str">
        <f>VLOOKUP(B10,'пр.взв.'!B6:H133,3,FALSE)</f>
        <v>28.04.89 мс</v>
      </c>
      <c r="E10" s="188" t="str">
        <f>VLOOKUP(B10,'пр.взв.'!B1:H137,4,FALSE)</f>
        <v>ЦФО</v>
      </c>
      <c r="F10" s="180" t="str">
        <f>VLOOKUP(B10,'пр.взв.'!B6:H133,5,FALSE)</f>
        <v>Рязанская Рязань ПР</v>
      </c>
      <c r="G10" s="182" t="str">
        <f>VLOOKUP(B10,'пр.взв.'!B6:H133,6,FALSE)</f>
        <v>001689062</v>
      </c>
      <c r="H10" s="190" t="str">
        <f>VLOOKUP(B10,'пр.взв.'!B10:H137,7,FALSE)</f>
        <v>Фофанов КН, Серегин СМ</v>
      </c>
    </row>
    <row r="11" spans="1:8" ht="11.25" customHeight="1">
      <c r="A11" s="194"/>
      <c r="B11" s="187"/>
      <c r="C11" s="185"/>
      <c r="D11" s="183"/>
      <c r="E11" s="189"/>
      <c r="F11" s="181"/>
      <c r="G11" s="183"/>
      <c r="H11" s="191"/>
    </row>
    <row r="12" spans="1:8" ht="11.25" customHeight="1">
      <c r="A12" s="194" t="s">
        <v>36</v>
      </c>
      <c r="B12" s="187">
        <f>'пр.хода Б'!R18</f>
        <v>10</v>
      </c>
      <c r="C12" s="184" t="str">
        <f>VLOOKUP(B12,'пр.взв.'!B6:H133,2,FALSE)</f>
        <v>Гладышев Петр Алексеевич</v>
      </c>
      <c r="D12" s="182" t="str">
        <f>VLOOKUP(B12,'пр.взв.'!B6:H133,3,FALSE)</f>
        <v>03.02.89 мс</v>
      </c>
      <c r="E12" s="188" t="str">
        <f>VLOOKUP(B12,'пр.взв.'!B2:H139,4,FALSE)</f>
        <v>МОС</v>
      </c>
      <c r="F12" s="180" t="str">
        <f>VLOOKUP(B12,'пр.взв.'!B6:H133,5,FALSE)</f>
        <v>Москва Д</v>
      </c>
      <c r="G12" s="182" t="str">
        <f>VLOOKUP(B12,'пр.взв.'!B6:H133,6,FALSE)</f>
        <v>017005</v>
      </c>
      <c r="H12" s="190" t="str">
        <f>VLOOKUP(B12,'пр.взв.'!B12:H139,7,FALSE)</f>
        <v>Жиляев ДС, Коробейников МЮ</v>
      </c>
    </row>
    <row r="13" spans="1:8" ht="11.25" customHeight="1">
      <c r="A13" s="194"/>
      <c r="B13" s="187"/>
      <c r="C13" s="185"/>
      <c r="D13" s="183"/>
      <c r="E13" s="189"/>
      <c r="F13" s="181"/>
      <c r="G13" s="183"/>
      <c r="H13" s="191"/>
    </row>
    <row r="14" spans="1:8" ht="11.25" customHeight="1">
      <c r="A14" s="194" t="s">
        <v>37</v>
      </c>
      <c r="B14" s="187">
        <v>3</v>
      </c>
      <c r="C14" s="184" t="str">
        <f>VLOOKUP(B14,'пр.взв.'!B6:H133,2,FALSE)</f>
        <v>Шибанов Сергей Александрович </v>
      </c>
      <c r="D14" s="182" t="str">
        <f>VLOOKUP(B14,'пр.взв.'!B6:H133,3,FALSE)</f>
        <v>17.04.81 змс</v>
      </c>
      <c r="E14" s="188" t="str">
        <f>VLOOKUP(B14,'пр.взв.'!B1:H141,4,FALSE)</f>
        <v>ПФО</v>
      </c>
      <c r="F14" s="180" t="str">
        <f>VLOOKUP(B14,'пр.взв.'!B6:H133,5,FALSE)</f>
        <v> Нижегородская Выкса Д</v>
      </c>
      <c r="G14" s="182" t="str">
        <f>VLOOKUP(B14,'пр.взв.'!B6:H133,6,FALSE)</f>
        <v>000713.</v>
      </c>
      <c r="H14" s="190" t="str">
        <f>VLOOKUP(B14,'пр.взв.'!B4:H141,7,FALSE)</f>
        <v>Гордеев МА Егрушов ВИ</v>
      </c>
    </row>
    <row r="15" spans="1:8" ht="11.25" customHeight="1">
      <c r="A15" s="194"/>
      <c r="B15" s="187"/>
      <c r="C15" s="185"/>
      <c r="D15" s="183"/>
      <c r="E15" s="189"/>
      <c r="F15" s="181"/>
      <c r="G15" s="183"/>
      <c r="H15" s="191"/>
    </row>
    <row r="16" spans="1:8" ht="11.25" customHeight="1">
      <c r="A16" s="194" t="s">
        <v>37</v>
      </c>
      <c r="B16" s="187">
        <v>31</v>
      </c>
      <c r="C16" s="184" t="str">
        <f>VLOOKUP(B16,'пр.взв.'!B6:H133,2,FALSE)</f>
        <v>Лебедев Илья Александрович</v>
      </c>
      <c r="D16" s="182" t="str">
        <f>VLOOKUP(B16,'пр.взв.'!B6:H133,3,FALSE)</f>
        <v>08.09.82 мсмк</v>
      </c>
      <c r="E16" s="188" t="str">
        <f>VLOOKUP(B16,'пр.взв.'!B1:H143,4,FALSE)</f>
        <v>УФО</v>
      </c>
      <c r="F16" s="180" t="str">
        <f>VLOOKUP(B16,'пр.взв.'!B6:H133,5,FALSE)</f>
        <v>Свердловская В.Пышма Д</v>
      </c>
      <c r="G16" s="182" t="str">
        <f>VLOOKUP(B16,'пр.взв.'!B6:H133,6,FALSE)</f>
        <v>000689</v>
      </c>
      <c r="H16" s="190" t="str">
        <f>VLOOKUP(B16,'пр.взв.'!B6:H143,7,FALSE)</f>
        <v>Стенников ВГ Мельников АН</v>
      </c>
    </row>
    <row r="17" spans="1:8" ht="11.25" customHeight="1">
      <c r="A17" s="194"/>
      <c r="B17" s="187"/>
      <c r="C17" s="185"/>
      <c r="D17" s="183"/>
      <c r="E17" s="189"/>
      <c r="F17" s="181"/>
      <c r="G17" s="183"/>
      <c r="H17" s="191"/>
    </row>
    <row r="18" spans="1:8" ht="11.25" customHeight="1">
      <c r="A18" s="194" t="s">
        <v>266</v>
      </c>
      <c r="B18" s="187">
        <v>9</v>
      </c>
      <c r="C18" s="184" t="str">
        <f>VLOOKUP(B18,'пр.взв.'!B6:H1338,2,FALSE)</f>
        <v>Сайфутдинов Юрий Наилович</v>
      </c>
      <c r="D18" s="182" t="str">
        <f>VLOOKUP(B18,'пр.взв.'!B6:H133,3,FALSE)</f>
        <v>22.08.88 мс</v>
      </c>
      <c r="E18" s="188" t="str">
        <f>VLOOKUP(B18,'пр.взв.'!B1:H145,4,FALSE)</f>
        <v>ЮФО</v>
      </c>
      <c r="F18" s="180" t="str">
        <f>VLOOKUP(B18,'пр.взв.'!B6:H133,5,FALSE)</f>
        <v> Краснодарский Новороссийск МО</v>
      </c>
      <c r="G18" s="182">
        <f>VLOOKUP(B18,'пр.взв.'!B6:H133,6,FALSE)</f>
        <v>1164</v>
      </c>
      <c r="H18" s="190" t="str">
        <f>VLOOKUP(B18,'пр.взв.'!B1:H145,7,FALSE)</f>
        <v>Дученко ВФ, Гарькуша АВ</v>
      </c>
    </row>
    <row r="19" spans="1:8" ht="11.25" customHeight="1">
      <c r="A19" s="194"/>
      <c r="B19" s="187"/>
      <c r="C19" s="185"/>
      <c r="D19" s="183"/>
      <c r="E19" s="189"/>
      <c r="F19" s="181"/>
      <c r="G19" s="183"/>
      <c r="H19" s="191"/>
    </row>
    <row r="20" spans="1:8" ht="11.25" customHeight="1">
      <c r="A20" s="194" t="s">
        <v>266</v>
      </c>
      <c r="B20" s="187">
        <v>8</v>
      </c>
      <c r="C20" s="184" t="str">
        <f>VLOOKUP(B20,'пр.взв.'!B6:H133,2,FALSE)</f>
        <v>Пирогов Артём Владимирович</v>
      </c>
      <c r="D20" s="182" t="str">
        <f>VLOOKUP(B20,'пр.взв.'!B6:H133,3,FALSE)</f>
        <v>08.06.89 кмс</v>
      </c>
      <c r="E20" s="188" t="str">
        <f>VLOOKUP(B20,'пр.взв.'!B2:H147,4,FALSE)</f>
        <v>ДВФ0</v>
      </c>
      <c r="F20" s="180" t="str">
        <f>VLOOKUP(B20,'пр.взв.'!B6:H133,5,FALSE)</f>
        <v>Приморский Владивосток ВС</v>
      </c>
      <c r="G20" s="182" t="str">
        <f>VLOOKUP(B20,'пр.взв.'!B6:H133,6,FALSE)</f>
        <v>001197</v>
      </c>
      <c r="H20" s="190" t="str">
        <f>VLOOKUP(B20,'пр.взв.'!B2:H147,7,FALSE)</f>
        <v>Денисов ВЛ Яловой ВИ</v>
      </c>
    </row>
    <row r="21" spans="1:8" ht="11.25" customHeight="1">
      <c r="A21" s="194"/>
      <c r="B21" s="187"/>
      <c r="C21" s="185"/>
      <c r="D21" s="183"/>
      <c r="E21" s="189"/>
      <c r="F21" s="181"/>
      <c r="G21" s="183"/>
      <c r="H21" s="191"/>
    </row>
    <row r="22" spans="1:8" ht="11.25" customHeight="1">
      <c r="A22" s="194" t="s">
        <v>267</v>
      </c>
      <c r="B22" s="187">
        <v>21</v>
      </c>
      <c r="C22" s="184" t="str">
        <f>VLOOKUP(B22,'пр.взв.'!B6:H133,2,FALSE)</f>
        <v>Федяев Николай Александрович</v>
      </c>
      <c r="D22" s="182" t="str">
        <f>VLOOKUP(B22,'пр.взв.'!B6:H133,3,FALSE)</f>
        <v>20.05.86 мс</v>
      </c>
      <c r="E22" s="188" t="str">
        <f>VLOOKUP(B22,'пр.взв.'!B2:H149,4,FALSE)</f>
        <v>МОС</v>
      </c>
      <c r="F22" s="180" t="str">
        <f>VLOOKUP(B22,'пр.взв.'!B6:H133,5,FALSE)</f>
        <v>Москва Д</v>
      </c>
      <c r="G22" s="192">
        <f>VLOOKUP(B22,'пр.взв.'!B6:H133,6,FALSE)</f>
        <v>0</v>
      </c>
      <c r="H22" s="190" t="str">
        <f>VLOOKUP(B22,'пр.взв.'!B2:H149,7,FALSE)</f>
        <v> Попов ДВ</v>
      </c>
    </row>
    <row r="23" spans="1:8" ht="11.25" customHeight="1">
      <c r="A23" s="194"/>
      <c r="B23" s="187"/>
      <c r="C23" s="185"/>
      <c r="D23" s="183"/>
      <c r="E23" s="189"/>
      <c r="F23" s="181"/>
      <c r="G23" s="193"/>
      <c r="H23" s="191"/>
    </row>
    <row r="24" spans="1:8" ht="11.25" customHeight="1">
      <c r="A24" s="194" t="s">
        <v>267</v>
      </c>
      <c r="B24" s="187">
        <v>7</v>
      </c>
      <c r="C24" s="184" t="str">
        <f>VLOOKUP(B24,'пр.взв.'!B6:H133,2,FALSE)</f>
        <v>Николаев Сергей Андреевич</v>
      </c>
      <c r="D24" s="182" t="str">
        <f>VLOOKUP(B24,'пр.взв.'!B6:H133,3,FALSE)</f>
        <v>22.08.89 мс</v>
      </c>
      <c r="E24" s="188" t="str">
        <f>VLOOKUP(B24,'пр.взв.'!B2:H151,4,FALSE)</f>
        <v>МОС</v>
      </c>
      <c r="F24" s="180" t="str">
        <f>VLOOKUP(B24,'пр.взв.'!B6:H133,5,FALSE)</f>
        <v>МОСКВА Д</v>
      </c>
      <c r="G24" s="182" t="str">
        <f>VLOOKUP(B24,'пр.взв.'!B6:H133,6,FALSE)</f>
        <v>001782</v>
      </c>
      <c r="H24" s="190" t="str">
        <f>VLOOKUP(B24,'пр.взв.'!B4:H151,7,FALSE)</f>
        <v>Фунтиков ПВ Павлов ДА </v>
      </c>
    </row>
    <row r="25" spans="1:8" ht="11.25" customHeight="1">
      <c r="A25" s="194"/>
      <c r="B25" s="187"/>
      <c r="C25" s="185"/>
      <c r="D25" s="183"/>
      <c r="E25" s="189"/>
      <c r="F25" s="181"/>
      <c r="G25" s="183"/>
      <c r="H25" s="191"/>
    </row>
    <row r="26" spans="1:8" ht="11.25" customHeight="1">
      <c r="A26" s="194" t="s">
        <v>267</v>
      </c>
      <c r="B26" s="187">
        <v>30</v>
      </c>
      <c r="C26" s="184" t="str">
        <f>VLOOKUP(B26,'пр.взв.'!B6:H133,2,FALSE)</f>
        <v>Шаров Александр Валерьевич</v>
      </c>
      <c r="D26" s="182" t="str">
        <f>VLOOKUP(B26,'пр.взв.'!B6:H133,3,FALSE)</f>
        <v>23.10.79 змс</v>
      </c>
      <c r="E26" s="188" t="str">
        <f>VLOOKUP(B26,'пр.взв.'!B2:H153,4,FALSE)</f>
        <v>ПФО</v>
      </c>
      <c r="F26" s="180" t="str">
        <f>VLOOKUP(B26,'пр.взв.'!B6:H133,5,FALSE)</f>
        <v>Нижегородская Кстово Д</v>
      </c>
      <c r="G26" s="182" t="str">
        <f>VLOOKUP(B26,'пр.взв.'!B6:H133,6,FALSE)</f>
        <v>000500</v>
      </c>
      <c r="H26" s="190" t="str">
        <f>VLOOKUP(B26,'пр.взв.'!B6:H153,7,FALSE)</f>
        <v>Лоповок СЕ Кульков ВА</v>
      </c>
    </row>
    <row r="27" spans="1:8" ht="11.25" customHeight="1">
      <c r="A27" s="194"/>
      <c r="B27" s="187"/>
      <c r="C27" s="185"/>
      <c r="D27" s="183"/>
      <c r="E27" s="189"/>
      <c r="F27" s="181"/>
      <c r="G27" s="183"/>
      <c r="H27" s="191"/>
    </row>
    <row r="28" spans="1:8" ht="11.25" customHeight="1">
      <c r="A28" s="194" t="s">
        <v>267</v>
      </c>
      <c r="B28" s="187">
        <v>20</v>
      </c>
      <c r="C28" s="184" t="str">
        <f>VLOOKUP(B28,'пр.взв.'!B6:H133,2,FALSE)</f>
        <v>Вареник Максим Витальевич</v>
      </c>
      <c r="D28" s="182" t="str">
        <f>VLOOKUP(B28,'пр.взв.'!B6:H133,3,FALSE)</f>
        <v>02.01.89 мс</v>
      </c>
      <c r="E28" s="188" t="str">
        <f>VLOOKUP(B28,'пр.взв.'!B2:H155,4,FALSE)</f>
        <v>УФО</v>
      </c>
      <c r="F28" s="180" t="str">
        <f>VLOOKUP(B28,'пр.взв.'!B6:H133,5,FALSE)</f>
        <v>Свердловская Екатеренбург ПР</v>
      </c>
      <c r="G28" s="192">
        <f>VLOOKUP(B28,'пр.взв.'!B6:H133,6,FALSE)</f>
        <v>0</v>
      </c>
      <c r="H28" s="190" t="str">
        <f>VLOOKUP(B28,'пр.взв.'!B2:H155,7,FALSE)</f>
        <v>Козлов АА Размыслов ВП</v>
      </c>
    </row>
    <row r="29" spans="1:8" ht="11.25" customHeight="1">
      <c r="A29" s="194"/>
      <c r="B29" s="187"/>
      <c r="C29" s="185"/>
      <c r="D29" s="183"/>
      <c r="E29" s="189"/>
      <c r="F29" s="181"/>
      <c r="G29" s="193"/>
      <c r="H29" s="191"/>
    </row>
    <row r="30" spans="1:8" ht="11.25" customHeight="1">
      <c r="A30" s="194" t="s">
        <v>268</v>
      </c>
      <c r="B30" s="187">
        <v>17</v>
      </c>
      <c r="C30" s="184" t="str">
        <f>VLOOKUP(B30,'пр.взв.'!B6:H133,2,FALSE)</f>
        <v>Мамедов Эльвин Михайлович</v>
      </c>
      <c r="D30" s="182" t="str">
        <f>VLOOKUP(B30,'пр.взв.'!B6:H133,3,FALSE)</f>
        <v>04.01.1991 мс</v>
      </c>
      <c r="E30" s="188" t="str">
        <f>VLOOKUP(B30,'пр.взв.'!B3:H157,4,FALSE)</f>
        <v>СЗФО</v>
      </c>
      <c r="F30" s="180" t="str">
        <f>VLOOKUP(B30,'пр.взв.'!B6:H133,5,FALSE)</f>
        <v>Р.Карелия, Петрозаводск ПР</v>
      </c>
      <c r="G30" s="192">
        <f>VLOOKUP(B30,'пр.взв.'!B6:H133,6,FALSE)</f>
        <v>0</v>
      </c>
      <c r="H30" s="190" t="str">
        <f>VLOOKUP(B30,'пр.взв.'!B3:H157,7,FALSE)</f>
        <v>Шегельман И.Р.</v>
      </c>
    </row>
    <row r="31" spans="1:8" ht="11.25" customHeight="1">
      <c r="A31" s="194"/>
      <c r="B31" s="187"/>
      <c r="C31" s="185"/>
      <c r="D31" s="183"/>
      <c r="E31" s="189"/>
      <c r="F31" s="181"/>
      <c r="G31" s="193"/>
      <c r="H31" s="191"/>
    </row>
    <row r="32" spans="1:8" ht="11.25" customHeight="1">
      <c r="A32" s="194" t="s">
        <v>268</v>
      </c>
      <c r="B32" s="187">
        <v>15</v>
      </c>
      <c r="C32" s="184" t="str">
        <f>VLOOKUP(B32,'пр.взв.'!B6:H133,2,FALSE)</f>
        <v>Шелепин Анатолий Николаевич</v>
      </c>
      <c r="D32" s="182" t="str">
        <f>VLOOKUP(B32,'пр.взв.'!B6:H133,3,FALSE)</f>
        <v>28.07.85 мс</v>
      </c>
      <c r="E32" s="188" t="str">
        <f>VLOOKUP(B32,'пр.взв.'!B3:H159,4,FALSE)</f>
        <v>ЦФО</v>
      </c>
      <c r="F32" s="180" t="str">
        <f>VLOOKUP(B32,'пр.взв.'!B6:H159,5,FALSE)</f>
        <v>Ярославская Рыбинск ПР</v>
      </c>
      <c r="G32" s="182" t="str">
        <f>VLOOKUP(B32,'пр.взв.'!B6:H133,6,FALSE)</f>
        <v>000304</v>
      </c>
      <c r="H32" s="190" t="str">
        <f>VLOOKUP(B32,'пр.взв.'!B2:H159,7,FALSE)</f>
        <v>Николаев РЮ Сочков ВМ</v>
      </c>
    </row>
    <row r="33" spans="1:8" ht="11.25" customHeight="1">
      <c r="A33" s="194"/>
      <c r="B33" s="187"/>
      <c r="C33" s="185"/>
      <c r="D33" s="183"/>
      <c r="E33" s="189"/>
      <c r="F33" s="181"/>
      <c r="G33" s="183"/>
      <c r="H33" s="191"/>
    </row>
    <row r="34" spans="1:8" ht="11.25" customHeight="1">
      <c r="A34" s="194" t="s">
        <v>268</v>
      </c>
      <c r="B34" s="187">
        <v>18</v>
      </c>
      <c r="C34" s="184" t="str">
        <f>VLOOKUP(B34,'пр.взв.'!B6:H133,2,FALSE)</f>
        <v>Теплов Михаил Сергеевич</v>
      </c>
      <c r="D34" s="182" t="str">
        <f>VLOOKUP(B34,'пр.взв.'!B6:H133,3,FALSE)</f>
        <v>25.08.86 мс</v>
      </c>
      <c r="E34" s="188" t="str">
        <f>VLOOKUP(B34,'пр.взв.'!B3:H161,4,FALSE)</f>
        <v>ПФО</v>
      </c>
      <c r="F34" s="180" t="str">
        <f>VLOOKUP(B34,'пр.взв.'!B6:H133,5,FALSE)</f>
        <v>Пензенская обл. Д</v>
      </c>
      <c r="G34" s="182" t="str">
        <f>VLOOKUP(B34,'пр.взв.'!B6:H133,6,FALSE)</f>
        <v>001233</v>
      </c>
      <c r="H34" s="190" t="str">
        <f>VLOOKUP(B34,'пр.взв.'!B4:H161,7,FALSE)</f>
        <v>Можаров ОВ, Аникин МС</v>
      </c>
    </row>
    <row r="35" spans="1:8" ht="11.25" customHeight="1">
      <c r="A35" s="194"/>
      <c r="B35" s="187"/>
      <c r="C35" s="185"/>
      <c r="D35" s="183"/>
      <c r="E35" s="189"/>
      <c r="F35" s="181"/>
      <c r="G35" s="183"/>
      <c r="H35" s="191"/>
    </row>
    <row r="36" spans="1:8" ht="11.25" customHeight="1">
      <c r="A36" s="194" t="s">
        <v>268</v>
      </c>
      <c r="B36" s="187">
        <v>28</v>
      </c>
      <c r="C36" s="184" t="str">
        <f>VLOOKUP(B36,'пр.взв.'!B6:H133,2,FALSE)</f>
        <v>Чупрасов Павел Андреевич</v>
      </c>
      <c r="D36" s="182" t="str">
        <f>VLOOKUP(B36,'пр.взв.'!B6:H133,3,FALSE)</f>
        <v>03.06.82, МС</v>
      </c>
      <c r="E36" s="188" t="str">
        <f>VLOOKUP(B36,'пр.взв.'!B3:H163,4,FALSE)</f>
        <v>СФО</v>
      </c>
      <c r="F36" s="180" t="str">
        <f>VLOOKUP(B36,'пр.взв.'!B6:H133,5,FALSE)</f>
        <v>  Новосибирская</v>
      </c>
      <c r="G36" s="182" t="str">
        <f>VLOOKUP(B36,'пр.взв.'!B6:H133,6,FALSE)</f>
        <v>002147</v>
      </c>
      <c r="H36" s="190" t="str">
        <f>VLOOKUP(B36,'пр.взв.'!B1:H133,7,FALSE)</f>
        <v>Плотников С.В. Мошкин СИ</v>
      </c>
    </row>
    <row r="37" spans="1:8" ht="11.25" customHeight="1">
      <c r="A37" s="194"/>
      <c r="B37" s="187"/>
      <c r="C37" s="185"/>
      <c r="D37" s="183"/>
      <c r="E37" s="189"/>
      <c r="F37" s="181"/>
      <c r="G37" s="183"/>
      <c r="H37" s="191"/>
    </row>
    <row r="38" spans="1:8" ht="11.25" customHeight="1">
      <c r="A38" s="194" t="s">
        <v>269</v>
      </c>
      <c r="B38" s="187">
        <v>13</v>
      </c>
      <c r="C38" s="184" t="str">
        <f>VLOOKUP(B38,'пр.взв.'!B6:H133,2,FALSE)</f>
        <v>Фомин Сергей Владимирович</v>
      </c>
      <c r="D38" s="182" t="str">
        <f>VLOOKUP(B38,'пр.взв.'!B6:H133,3,FALSE)</f>
        <v>17.01.85 кмс</v>
      </c>
      <c r="E38" s="188" t="str">
        <f>VLOOKUP(B38,'пр.взв.'!B3:H165,4,FALSE)</f>
        <v>СПБ</v>
      </c>
      <c r="F38" s="180" t="str">
        <f>VLOOKUP(B38,'пр.взв.'!B6:H133,5,FALSE)</f>
        <v>С-Петербург Д</v>
      </c>
      <c r="G38" s="192">
        <f>VLOOKUP(B38,'пр.взв.'!B6:H133,6,FALSE)</f>
        <v>0</v>
      </c>
      <c r="H38" s="190" t="str">
        <f>VLOOKUP(B38,'пр.взв.'!B2:H133,7,FALSE)</f>
        <v>Пономарев Н.Л.</v>
      </c>
    </row>
    <row r="39" spans="1:8" ht="11.25" customHeight="1">
      <c r="A39" s="194"/>
      <c r="B39" s="187"/>
      <c r="C39" s="185"/>
      <c r="D39" s="183"/>
      <c r="E39" s="189"/>
      <c r="F39" s="181"/>
      <c r="G39" s="193"/>
      <c r="H39" s="191"/>
    </row>
    <row r="40" spans="1:8" ht="11.25" customHeight="1">
      <c r="A40" s="194" t="s">
        <v>269</v>
      </c>
      <c r="B40" s="187">
        <v>11</v>
      </c>
      <c r="C40" s="184" t="str">
        <f>VLOOKUP(B40,'пр.взв.'!B6:H133,2,FALSE)</f>
        <v>Надюков Бислан Мосович</v>
      </c>
      <c r="D40" s="182" t="str">
        <f>VLOOKUP(B40,'пр.взв.'!B6:H133,3,FALSE)</f>
        <v>19.11.91 кмс</v>
      </c>
      <c r="E40" s="188" t="str">
        <f>VLOOKUP(B40,'пр.взв.'!B4:H167,4,FALSE)</f>
        <v>ЮФО</v>
      </c>
      <c r="F40" s="180" t="str">
        <f>VLOOKUP(B40,'пр.взв.'!B6:H133,5,FALSE)</f>
        <v>Р.Адыгея,Майкоп</v>
      </c>
      <c r="G40" s="192">
        <f>VLOOKUP(B40,'пр.взв.'!B6:H133,6,FALSE)</f>
        <v>0</v>
      </c>
      <c r="H40" s="190" t="str">
        <f>VLOOKUP(B40,'пр.взв.'!B4:H133,7,FALSE)</f>
        <v>Хапай А. Надюков Р.</v>
      </c>
    </row>
    <row r="41" spans="1:8" ht="11.25" customHeight="1">
      <c r="A41" s="194"/>
      <c r="B41" s="187"/>
      <c r="C41" s="185"/>
      <c r="D41" s="183"/>
      <c r="E41" s="189"/>
      <c r="F41" s="181"/>
      <c r="G41" s="193"/>
      <c r="H41" s="191"/>
    </row>
    <row r="42" spans="1:8" ht="11.25" customHeight="1">
      <c r="A42" s="194" t="s">
        <v>269</v>
      </c>
      <c r="B42" s="187">
        <v>22</v>
      </c>
      <c r="C42" s="184" t="str">
        <f>VLOOKUP(B42,'пр.взв.'!B6:H133,2,FALSE)</f>
        <v>Аралов Михаил Герасимович</v>
      </c>
      <c r="D42" s="182" t="str">
        <f>VLOOKUP(B42,'пр.взв.'!B6:H133,3,FALSE)</f>
        <v>25.10.85 мс</v>
      </c>
      <c r="E42" s="188" t="str">
        <f>VLOOKUP(B42,'пр.взв.'!B4:H169,4,FALSE)</f>
        <v>ЦФО</v>
      </c>
      <c r="F42" s="180" t="str">
        <f>VLOOKUP(B42,'пр.взв.'!B6:H133,5,FALSE)</f>
        <v>Ярославская Рыбинск ПР</v>
      </c>
      <c r="G42" s="182" t="str">
        <f>VLOOKUP(B42,'пр.взв.'!B6:H133,6,FALSE)</f>
        <v>000433</v>
      </c>
      <c r="H42" s="190" t="str">
        <f>VLOOKUP(B42,'пр.взв.'!B1:H133,7,FALSE)</f>
        <v>Костров АЛ</v>
      </c>
    </row>
    <row r="43" spans="1:8" ht="11.25" customHeight="1">
      <c r="A43" s="194"/>
      <c r="B43" s="187"/>
      <c r="C43" s="185"/>
      <c r="D43" s="183"/>
      <c r="E43" s="189"/>
      <c r="F43" s="181"/>
      <c r="G43" s="183"/>
      <c r="H43" s="191"/>
    </row>
    <row r="44" spans="1:8" ht="11.25" customHeight="1">
      <c r="A44" s="194" t="s">
        <v>269</v>
      </c>
      <c r="B44" s="187">
        <v>32</v>
      </c>
      <c r="C44" s="184" t="str">
        <f>VLOOKUP(B44,'пр.взв.'!B6:H133,2,FALSE)</f>
        <v>Перепелюк Андрей Александрович</v>
      </c>
      <c r="D44" s="182" t="str">
        <f>VLOOKUP(B44,'пр.взв.'!B5:H171,3,FALSE)</f>
        <v>06.08.85 мс</v>
      </c>
      <c r="E44" s="188" t="str">
        <f>VLOOKUP(B44,'пр.взв.'!B4:H171,4,FALSE)</f>
        <v>МОС</v>
      </c>
      <c r="F44" s="180" t="str">
        <f>VLOOKUP(B44,'пр.взв.'!B6:H133,5,FALSE)</f>
        <v>Москва Д</v>
      </c>
      <c r="G44" s="182" t="str">
        <f>VLOOKUP(B44,'пр.взв.'!B6:H133,6,FALSE)</f>
        <v>000253</v>
      </c>
      <c r="H44" s="190" t="str">
        <f>VLOOKUP(B44,'пр.взв.'!B1:H133,7,FALSE)</f>
        <v>Фунтиков ПВ Бобров АА </v>
      </c>
    </row>
    <row r="45" spans="1:8" ht="11.25" customHeight="1">
      <c r="A45" s="194"/>
      <c r="B45" s="187"/>
      <c r="C45" s="185"/>
      <c r="D45" s="183"/>
      <c r="E45" s="189"/>
      <c r="F45" s="181"/>
      <c r="G45" s="183"/>
      <c r="H45" s="191"/>
    </row>
    <row r="46" spans="1:8" ht="11.25" customHeight="1">
      <c r="A46" s="194" t="s">
        <v>270</v>
      </c>
      <c r="B46" s="187">
        <v>33</v>
      </c>
      <c r="C46" s="184" t="str">
        <f>VLOOKUP(B46,'пр.взв.'!B6:H133,2,FALSE)</f>
        <v>Латкин Станислав Владимирович</v>
      </c>
      <c r="D46" s="182" t="str">
        <f>VLOOKUP(B46,'пр.взв.'!B6:H133,3,FALSE)</f>
        <v>17.07.90 кмс</v>
      </c>
      <c r="E46" s="188" t="str">
        <f>VLOOKUP(B46,'пр.взв.'!B4:H173,4,FALSE)</f>
        <v>СФО</v>
      </c>
      <c r="F46" s="180" t="str">
        <f>VLOOKUP(B46,'пр.взв.'!B6:H133,5,FALSE)</f>
        <v>Алтайский Бийск МО</v>
      </c>
      <c r="G46" s="192">
        <f>VLOOKUP(B46,'пр.взв.'!B6:H133,6,FALSE)</f>
        <v>0</v>
      </c>
      <c r="H46" s="190" t="str">
        <f>VLOOKUP(B46,'пр.взв.'!B2:H133,7,FALSE)</f>
        <v>Димиртиенко ИВ</v>
      </c>
    </row>
    <row r="47" spans="1:8" ht="11.25" customHeight="1">
      <c r="A47" s="194"/>
      <c r="B47" s="187"/>
      <c r="C47" s="185"/>
      <c r="D47" s="183"/>
      <c r="E47" s="189"/>
      <c r="F47" s="181"/>
      <c r="G47" s="193"/>
      <c r="H47" s="191"/>
    </row>
    <row r="48" spans="1:8" ht="11.25" customHeight="1">
      <c r="A48" s="194" t="s">
        <v>270</v>
      </c>
      <c r="B48" s="187">
        <v>5</v>
      </c>
      <c r="C48" s="184" t="str">
        <f>VLOOKUP(B48,'пр.взв.'!B6:H133,2,FALSE)</f>
        <v>Гурин Олег Константинович</v>
      </c>
      <c r="D48" s="182" t="str">
        <f>VLOOKUP(B48,'пр.взв.'!B6:H133,3,FALSE)</f>
        <v>11.08.85 мс</v>
      </c>
      <c r="E48" s="188" t="str">
        <f>VLOOKUP(B48,'пр.взв.'!B4:H175,4,FALSE)</f>
        <v>СФО</v>
      </c>
      <c r="F48" s="180" t="str">
        <f>VLOOKUP(B48,'пр.взв.'!B6:H133,5,FALSE)</f>
        <v>Р.Алтай Г-Алтайск МО</v>
      </c>
      <c r="G48" s="192">
        <f>VLOOKUP(B48,'пр.взв.'!B6:H133,6,FALSE)</f>
        <v>0</v>
      </c>
      <c r="H48" s="190" t="str">
        <f>VLOOKUP(B48,'пр.взв.'!B2:H133,7,FALSE)</f>
        <v>Грушин СН</v>
      </c>
    </row>
    <row r="49" spans="1:8" ht="11.25" customHeight="1">
      <c r="A49" s="194"/>
      <c r="B49" s="187"/>
      <c r="C49" s="185"/>
      <c r="D49" s="183"/>
      <c r="E49" s="189"/>
      <c r="F49" s="181"/>
      <c r="G49" s="193"/>
      <c r="H49" s="191"/>
    </row>
    <row r="50" spans="1:8" ht="11.25" customHeight="1">
      <c r="A50" s="194" t="s">
        <v>270</v>
      </c>
      <c r="B50" s="187">
        <v>29</v>
      </c>
      <c r="C50" s="184" t="str">
        <f>VLOOKUP(B50,'пр.взв.'!B6:H133,2,FALSE)</f>
        <v>Войтюк Александр Сергеевич </v>
      </c>
      <c r="D50" s="182" t="str">
        <f>VLOOKUP(B50,'пр.взв.'!B6:H133,3,FALSE)</f>
        <v>05.11.84 мс</v>
      </c>
      <c r="E50" s="188" t="str">
        <f>VLOOKUP(B50,'пр.взв.'!B5:H177,4,FALSE)</f>
        <v>ПФО</v>
      </c>
      <c r="F50" s="180" t="str">
        <f>VLOOKUP(B50,'пр.взв.'!B6:H133,5,FALSE)</f>
        <v>Пермский Краснокамск Д</v>
      </c>
      <c r="G50" s="192">
        <f>VLOOKUP(B50,'пр.взв.'!B6:H133,6,FALSE)</f>
        <v>0</v>
      </c>
      <c r="H50" s="190" t="str">
        <f>VLOOKUP(B50,'пр.взв.'!B2:H133,7,FALSE)</f>
        <v>Перчик ВТ Шатров МЕ</v>
      </c>
    </row>
    <row r="51" spans="1:8" ht="11.25" customHeight="1">
      <c r="A51" s="194"/>
      <c r="B51" s="187"/>
      <c r="C51" s="185"/>
      <c r="D51" s="183"/>
      <c r="E51" s="189"/>
      <c r="F51" s="181"/>
      <c r="G51" s="193"/>
      <c r="H51" s="191"/>
    </row>
    <row r="52" spans="1:8" ht="11.25" customHeight="1">
      <c r="A52" s="194" t="s">
        <v>270</v>
      </c>
      <c r="B52" s="187">
        <v>19</v>
      </c>
      <c r="C52" s="184" t="str">
        <f>VLOOKUP(B52,'пр.взв.'!B6:H133,2,FALSE)</f>
        <v>Стамкулов Ринат Сагынбекович</v>
      </c>
      <c r="D52" s="182" t="str">
        <f>VLOOKUP(B52,'пр.взв.'!B6:H133,3,FALSE)</f>
        <v>09.01.90 мс</v>
      </c>
      <c r="E52" s="188" t="str">
        <f>VLOOKUP(B52,'пр.взв.'!B5:H179,4,FALSE)</f>
        <v>ЦФО</v>
      </c>
      <c r="F52" s="180" t="str">
        <f>VLOOKUP(B52,'пр.взв.'!B6:H133,5,FALSE)</f>
        <v>Рязанская Рязань ПР</v>
      </c>
      <c r="G52" s="182" t="str">
        <f>VLOOKUP(B52,'пр.взв.'!B6:H133,6,FALSE)</f>
        <v>001590062</v>
      </c>
      <c r="H52" s="190" t="str">
        <f>VLOOKUP(B52,'пр.взв.'!B2:H153,7,FALSE)</f>
        <v>Кидрачев МН, Фофанов КН</v>
      </c>
    </row>
    <row r="53" spans="1:8" ht="11.25" customHeight="1">
      <c r="A53" s="194"/>
      <c r="B53" s="187"/>
      <c r="C53" s="185"/>
      <c r="D53" s="183"/>
      <c r="E53" s="189"/>
      <c r="F53" s="181"/>
      <c r="G53" s="183"/>
      <c r="H53" s="191"/>
    </row>
    <row r="54" spans="1:8" ht="11.25" customHeight="1">
      <c r="A54" s="194" t="s">
        <v>270</v>
      </c>
      <c r="B54" s="187">
        <v>27</v>
      </c>
      <c r="C54" s="184" t="str">
        <f>VLOOKUP(B54,'пр.взв.'!B6:H133,2,FALSE)</f>
        <v>Парнюк Степан Михайлович</v>
      </c>
      <c r="D54" s="182" t="str">
        <f>VLOOKUP(B54,'пр.взв.'!B6:H133,3,FALSE)</f>
        <v>14.05.89 мс</v>
      </c>
      <c r="E54" s="188" t="str">
        <f>VLOOKUP(B54,'пр.взв.'!B5:H181,4,FALSE)</f>
        <v>МОС</v>
      </c>
      <c r="F54" s="180" t="str">
        <f>VLOOKUP(B54,'пр.взв.'!B6:H133,5,FALSE)</f>
        <v>Москва МКС</v>
      </c>
      <c r="G54" s="192">
        <f>VLOOKUP(B54,'пр.взв.'!B6:H133,6,FALSE)</f>
        <v>0</v>
      </c>
      <c r="H54" s="190" t="str">
        <f>VLOOKUP(B54,'пр.взв.'!B2:H155,7,FALSE)</f>
        <v>Старостин АВ Панов ВВ</v>
      </c>
    </row>
    <row r="55" spans="1:8" ht="11.25" customHeight="1">
      <c r="A55" s="194"/>
      <c r="B55" s="187"/>
      <c r="C55" s="185"/>
      <c r="D55" s="183"/>
      <c r="E55" s="189"/>
      <c r="F55" s="181"/>
      <c r="G55" s="193"/>
      <c r="H55" s="191"/>
    </row>
    <row r="56" spans="1:8" ht="11.25" customHeight="1">
      <c r="A56" s="194" t="s">
        <v>270</v>
      </c>
      <c r="B56" s="187">
        <v>23</v>
      </c>
      <c r="C56" s="184" t="str">
        <f>VLOOKUP(B56,'пр.взв.'!B6:H133,2,FALSE)</f>
        <v>Кожевников Семен Николаевич</v>
      </c>
      <c r="D56" s="182" t="str">
        <f>VLOOKUP(B56,'пр.взв.'!B6:H133,3,FALSE)</f>
        <v>21.11.88 мс</v>
      </c>
      <c r="E56" s="188" t="str">
        <f>VLOOKUP(B56,'пр.взв.'!B5:H183,4,FALSE)</f>
        <v>СФО</v>
      </c>
      <c r="F56" s="180" t="str">
        <f>VLOOKUP(B56,'пр.взв.'!B6:H133,5,FALSE)</f>
        <v>Красноярский Соновоборск</v>
      </c>
      <c r="G56" s="182" t="str">
        <f>VLOOKUP(B56,'пр.взв.'!B6:H133,6,FALSE)</f>
        <v>009033</v>
      </c>
      <c r="H56" s="190" t="str">
        <f>VLOOKUP(B56,'пр.взв.'!B3:H157,7,FALSE)</f>
        <v>Батурин АВ, Калентьев ВИ</v>
      </c>
    </row>
    <row r="57" spans="1:8" ht="11.25" customHeight="1">
      <c r="A57" s="194"/>
      <c r="B57" s="187"/>
      <c r="C57" s="185"/>
      <c r="D57" s="183"/>
      <c r="E57" s="189"/>
      <c r="F57" s="181"/>
      <c r="G57" s="183"/>
      <c r="H57" s="191"/>
    </row>
    <row r="58" spans="1:8" ht="11.25" customHeight="1">
      <c r="A58" s="194" t="s">
        <v>270</v>
      </c>
      <c r="B58" s="187">
        <v>2</v>
      </c>
      <c r="C58" s="184" t="str">
        <f>VLOOKUP(B58,'пр.взв.'!B6:H133,2,FALSE)</f>
        <v>Филимонов Артем Олегович</v>
      </c>
      <c r="D58" s="182" t="str">
        <f>VLOOKUP(B58,'пр.взв.'!B6:H133,3,FALSE)</f>
        <v>09.08.91, КМС</v>
      </c>
      <c r="E58" s="188" t="str">
        <f>VLOOKUP(B58,'пр.взв.'!B5:H185,4,FALSE)</f>
        <v>СФО</v>
      </c>
      <c r="F58" s="180" t="str">
        <f>VLOOKUP(B58,'пр.взв.'!B6:H133,5,FALSE)</f>
        <v> Омская, Омск МО</v>
      </c>
      <c r="G58" s="192">
        <f>VLOOKUP(B58,'пр.взв.'!B6:H133,6,FALSE)</f>
        <v>0</v>
      </c>
      <c r="H58" s="190" t="str">
        <f>VLOOKUP(B58,'пр.взв.'!B3:H159,7,FALSE)</f>
        <v>Горбунов А.В. Бобровский В.А.</v>
      </c>
    </row>
    <row r="59" spans="1:8" ht="11.25" customHeight="1">
      <c r="A59" s="194"/>
      <c r="B59" s="187"/>
      <c r="C59" s="185"/>
      <c r="D59" s="183"/>
      <c r="E59" s="189"/>
      <c r="F59" s="181"/>
      <c r="G59" s="193"/>
      <c r="H59" s="191"/>
    </row>
    <row r="60" spans="1:8" ht="11.25" customHeight="1">
      <c r="A60" s="194" t="s">
        <v>270</v>
      </c>
      <c r="B60" s="187">
        <v>6</v>
      </c>
      <c r="C60" s="184" t="str">
        <f>VLOOKUP(B60,'пр.взв.'!B6:H133,2,FALSE)</f>
        <v>Золотухин Александр Владимирович</v>
      </c>
      <c r="D60" s="182" t="str">
        <f>VLOOKUP(B60,'пр.взв.'!B6:H133,3,FALSE)</f>
        <v>30.10.84 мс</v>
      </c>
      <c r="E60" s="188" t="str">
        <f>VLOOKUP(B60,'пр.взв.'!B6:H187,4,FALSE)</f>
        <v>МОС</v>
      </c>
      <c r="F60" s="180" t="str">
        <f>VLOOKUP(B60,'пр.взв.'!B6:H133,5,FALSE)</f>
        <v>Москва МКС</v>
      </c>
      <c r="G60" s="192">
        <f>VLOOKUP(B60,'пр.взв.'!B6:H133,6,FALSE)</f>
        <v>0</v>
      </c>
      <c r="H60" s="190" t="str">
        <f>VLOOKUP(B60,'пр.взв.'!B3:H161,7,FALSE)</f>
        <v>Старостин В.Ю.Зыков А.С.
</v>
      </c>
    </row>
    <row r="61" spans="1:8" ht="11.25" customHeight="1">
      <c r="A61" s="194"/>
      <c r="B61" s="187"/>
      <c r="C61" s="185"/>
      <c r="D61" s="183"/>
      <c r="E61" s="189"/>
      <c r="F61" s="181"/>
      <c r="G61" s="193"/>
      <c r="H61" s="191"/>
    </row>
    <row r="62" spans="1:8" ht="12.75" customHeight="1">
      <c r="A62" s="194" t="s">
        <v>270</v>
      </c>
      <c r="B62" s="187">
        <v>14</v>
      </c>
      <c r="C62" s="184" t="str">
        <f>VLOOKUP(B62,'пр.взв.'!B6:H133,2,FALSE)</f>
        <v>Ахмадов Арби Хусаинович</v>
      </c>
      <c r="D62" s="182" t="str">
        <f>VLOOKUP(B62,'пр.взв.'!B6:H133,3,FALSE)</f>
        <v>20.05.89 кмс</v>
      </c>
      <c r="E62" s="188" t="str">
        <f>VLOOKUP(B62,'пр.взв.'!B2:H189,4,FALSE)</f>
        <v>СКФО</v>
      </c>
      <c r="F62" s="180" t="str">
        <f>VLOOKUP(B62,'пр.взв.'!B6:H133,5,FALSE)</f>
        <v>Чеченская Р. с. Алхан - Кала Д</v>
      </c>
      <c r="G62" s="192">
        <f>VLOOKUP(B62,'пр.взв.'!B6:H133,6,FALSE)</f>
        <v>0</v>
      </c>
      <c r="H62" s="190" t="str">
        <f>VLOOKUP(B62,'пр.взв.'!B3:H163,7,FALSE)</f>
        <v>Чапаев ВХ </v>
      </c>
    </row>
    <row r="63" spans="1:8" ht="12.75" customHeight="1">
      <c r="A63" s="194"/>
      <c r="B63" s="187"/>
      <c r="C63" s="185"/>
      <c r="D63" s="183"/>
      <c r="E63" s="189"/>
      <c r="F63" s="181"/>
      <c r="G63" s="193"/>
      <c r="H63" s="191"/>
    </row>
    <row r="64" spans="1:8" ht="12.75" customHeight="1">
      <c r="A64" s="194" t="s">
        <v>270</v>
      </c>
      <c r="B64" s="187">
        <v>12</v>
      </c>
      <c r="C64" s="184" t="str">
        <f>VLOOKUP(B64,'пр.взв.'!B6:H133,2,FALSE)</f>
        <v>Матевосян Левон Эдуардович</v>
      </c>
      <c r="D64" s="182" t="str">
        <f>VLOOKUP(B64,'пр.взв.'!B6:H133,3,FALSE)</f>
        <v>30.10.88 мс</v>
      </c>
      <c r="E64" s="188" t="str">
        <f>VLOOKUP(B64,'пр.взв.'!B4:H191,4,FALSE)</f>
        <v>ЮФО</v>
      </c>
      <c r="F64" s="180" t="str">
        <f>VLOOKUP(B64,'пр.взв.'!B6:H133,5,FALSE)</f>
        <v> Краснодарский Новороссийск Д</v>
      </c>
      <c r="G64" s="192">
        <f>VLOOKUP(B64,'пр.взв.'!B6:H133,6,FALSE)</f>
        <v>0</v>
      </c>
      <c r="H64" s="190" t="str">
        <f>VLOOKUP(B64,'пр.взв.'!B3:H165,7,FALSE)</f>
        <v>Дученко ВФ, Гарькуша АВ</v>
      </c>
    </row>
    <row r="65" spans="1:8" ht="12.75" customHeight="1">
      <c r="A65" s="194"/>
      <c r="B65" s="187"/>
      <c r="C65" s="185"/>
      <c r="D65" s="183"/>
      <c r="E65" s="189"/>
      <c r="F65" s="181"/>
      <c r="G65" s="193"/>
      <c r="H65" s="191"/>
    </row>
    <row r="66" spans="1:8" ht="11.25" customHeight="1">
      <c r="A66" s="194" t="s">
        <v>270</v>
      </c>
      <c r="B66" s="187">
        <v>24</v>
      </c>
      <c r="C66" s="184" t="str">
        <f>VLOOKUP(B66,'пр.взв.'!B6:H133,2,FALSE)</f>
        <v>Дмитриев Владимир Александрович</v>
      </c>
      <c r="D66" s="182" t="str">
        <f>VLOOKUP(B66,'пр.взв.'!B6:H133,3,FALSE)</f>
        <v>31.01.89 кмс</v>
      </c>
      <c r="E66" s="188" t="str">
        <f>VLOOKUP(B66,'пр.взв.'!B6:H193,4,FALSE)</f>
        <v>ЦФО</v>
      </c>
      <c r="F66" s="180" t="str">
        <f>VLOOKUP(B66,'пр.взв.'!B6:H133,5,FALSE)</f>
        <v>Владимирская Александров</v>
      </c>
      <c r="G66" s="192">
        <f>VLOOKUP(B66,'пр.взв.'!B6:H133,6,FALSE)</f>
        <v>0</v>
      </c>
      <c r="H66" s="190" t="str">
        <f>VLOOKUP(B66,'пр.взв.'!B4:H167,7,FALSE)</f>
        <v>Спивак ЭВ, Доронкин НИ</v>
      </c>
    </row>
    <row r="67" spans="1:8" ht="11.25" customHeight="1">
      <c r="A67" s="194"/>
      <c r="B67" s="187"/>
      <c r="C67" s="185"/>
      <c r="D67" s="183"/>
      <c r="E67" s="189"/>
      <c r="F67" s="181"/>
      <c r="G67" s="193"/>
      <c r="H67" s="191"/>
    </row>
    <row r="68" spans="1:8" ht="11.25" customHeight="1">
      <c r="A68" s="194" t="s">
        <v>270</v>
      </c>
      <c r="B68" s="187">
        <v>16</v>
      </c>
      <c r="C68" s="184" t="str">
        <f>VLOOKUP(B68,'пр.взв.'!B6:H133,2,FALSE)</f>
        <v>Суханов Денис Николаевич</v>
      </c>
      <c r="D68" s="182" t="str">
        <f>VLOOKUP(B68,'пр.взв.'!B6:H133,3,FALSE)</f>
        <v>20.03.91, МСМК</v>
      </c>
      <c r="E68" s="188" t="str">
        <f>VLOOKUP(B68,'пр.взв.'!B6:H195,4,FALSE)</f>
        <v>УФО</v>
      </c>
      <c r="F68" s="180" t="str">
        <f>VLOOKUP(B68,'пр.взв.'!B6:H133,5,FALSE)</f>
        <v>  Курганская, Курган,МО</v>
      </c>
      <c r="G68" s="192">
        <f>VLOOKUP(B68,'пр.взв.'!B6:H133,6,FALSE)</f>
        <v>0</v>
      </c>
      <c r="H68" s="190" t="str">
        <f>VLOOKUP(B68,'пр.взв.'!B4:H169,7,FALSE)</f>
        <v>Стенников М.Г., Бородин О.Б.</v>
      </c>
    </row>
    <row r="69" spans="1:8" ht="11.25" customHeight="1">
      <c r="A69" s="194"/>
      <c r="B69" s="187"/>
      <c r="C69" s="185"/>
      <c r="D69" s="183"/>
      <c r="E69" s="189"/>
      <c r="F69" s="181"/>
      <c r="G69" s="193"/>
      <c r="H69" s="191"/>
    </row>
    <row r="70" spans="1:8" ht="11.25" customHeight="1">
      <c r="A70" s="194" t="s">
        <v>64</v>
      </c>
      <c r="B70" s="187">
        <v>1</v>
      </c>
      <c r="C70" s="184" t="str">
        <f>VLOOKUP(B70,'пр.взв.'!B6:H133,2,FALSE)</f>
        <v>Башкиров Юрий Юрьевич</v>
      </c>
      <c r="D70" s="182" t="str">
        <f>VLOOKUP(B70,'пр.взв.'!B6:H133,3,FALSE)</f>
        <v>07.11.92 кмс</v>
      </c>
      <c r="E70" s="188" t="str">
        <f>VLOOKUP(B70,'пр.взв.'!B1:H197,4,FALSE)</f>
        <v>ДВФ0</v>
      </c>
      <c r="F70" s="180" t="str">
        <f>VLOOKUP(B70,'пр.взв.'!B6:H133,5,FALSE)</f>
        <v>Хабаровский Хабаровск Д</v>
      </c>
      <c r="G70" s="182" t="str">
        <f>VLOOKUP(B70,'пр.взв.'!B6:H133,6,FALSE)</f>
        <v>007056027</v>
      </c>
      <c r="H70" s="190" t="str">
        <f>VLOOKUP(B70,'пр.взв.'!B4:H171,7,FALSE)</f>
        <v>Шилакин БВ</v>
      </c>
    </row>
    <row r="71" spans="1:8" ht="11.25" customHeight="1" thickBot="1">
      <c r="A71" s="216"/>
      <c r="B71" s="217"/>
      <c r="C71" s="221"/>
      <c r="D71" s="215"/>
      <c r="E71" s="223"/>
      <c r="F71" s="219"/>
      <c r="G71" s="215"/>
      <c r="H71" s="218"/>
    </row>
    <row r="72" spans="1:8" ht="11.25" customHeight="1" hidden="1">
      <c r="A72" s="222" t="s">
        <v>65</v>
      </c>
      <c r="B72" s="213"/>
      <c r="C72" s="210" t="e">
        <f>VLOOKUP(B72,'пр.взв.'!B6:H133,2,FALSE)</f>
        <v>#N/A</v>
      </c>
      <c r="D72" s="220" t="e">
        <f>VLOOKUP(B72,'пр.взв.'!B6:H133,3,FALSE)</f>
        <v>#N/A</v>
      </c>
      <c r="E72" s="211" t="e">
        <f>VLOOKUP(B72,'пр.взв.'!B2:H199,4,FALSE)</f>
        <v>#N/A</v>
      </c>
      <c r="F72" s="198" t="e">
        <f>VLOOKUP(B72,'пр.взв.'!B6:H133,5,FALSE)</f>
        <v>#N/A</v>
      </c>
      <c r="G72" s="220" t="e">
        <f>VLOOKUP(B72,'пр.взв.'!B6:H133,6,FALSE)</f>
        <v>#N/A</v>
      </c>
      <c r="H72" s="210" t="e">
        <f>VLOOKUP(B72,'пр.взв.'!B4:H173,7,FALSE)</f>
        <v>#N/A</v>
      </c>
    </row>
    <row r="73" spans="1:8" ht="11.25" customHeight="1" hidden="1">
      <c r="A73" s="186"/>
      <c r="B73" s="187"/>
      <c r="C73" s="185"/>
      <c r="D73" s="183"/>
      <c r="E73" s="189"/>
      <c r="F73" s="181"/>
      <c r="G73" s="183"/>
      <c r="H73" s="185"/>
    </row>
    <row r="74" spans="1:8" ht="11.25" customHeight="1" hidden="1">
      <c r="A74" s="186" t="s">
        <v>66</v>
      </c>
      <c r="B74" s="187"/>
      <c r="C74" s="184" t="e">
        <f>VLOOKUP(B74,'пр.взв.'!B6:H133,2,FALSE)</f>
        <v>#N/A</v>
      </c>
      <c r="D74" s="182" t="e">
        <f>VLOOKUP(B74,'пр.взв.'!B6:H133,3,FALSE)</f>
        <v>#N/A</v>
      </c>
      <c r="E74" s="188" t="e">
        <f>VLOOKUP(B74,'пр.взв.'!B4:H201,4,FALSE)</f>
        <v>#N/A</v>
      </c>
      <c r="F74" s="180" t="e">
        <f>VLOOKUP(B74,'пр.взв.'!B6:H133,5,FALSE)</f>
        <v>#N/A</v>
      </c>
      <c r="G74" s="182" t="e">
        <f>VLOOKUP(B74,'пр.взв.'!B6:H133,6,FALSE)</f>
        <v>#N/A</v>
      </c>
      <c r="H74" s="184" t="e">
        <f>VLOOKUP(B74,'пр.взв.'!B4:H175,7,FALSE)</f>
        <v>#N/A</v>
      </c>
    </row>
    <row r="75" spans="1:8" ht="11.25" customHeight="1" hidden="1">
      <c r="A75" s="186"/>
      <c r="B75" s="187"/>
      <c r="C75" s="185"/>
      <c r="D75" s="183"/>
      <c r="E75" s="189"/>
      <c r="F75" s="181"/>
      <c r="G75" s="183"/>
      <c r="H75" s="185"/>
    </row>
    <row r="76" spans="1:8" ht="11.25" customHeight="1" hidden="1">
      <c r="A76" s="186" t="s">
        <v>67</v>
      </c>
      <c r="B76" s="187"/>
      <c r="C76" s="184" t="e">
        <f>VLOOKUP(B76,'пр.взв.'!B6:H133,2,FALSE)</f>
        <v>#N/A</v>
      </c>
      <c r="D76" s="182" t="e">
        <f>VLOOKUP(B76,'пр.взв.'!B6:H133,3,FALSE)</f>
        <v>#N/A</v>
      </c>
      <c r="E76" s="188" t="e">
        <f>VLOOKUP(B76,'пр.взв.'!B6:H203,4,FALSE)</f>
        <v>#N/A</v>
      </c>
      <c r="F76" s="180" t="e">
        <f>VLOOKUP(B76,'пр.взв.'!B6:H133,5,FALSE)</f>
        <v>#N/A</v>
      </c>
      <c r="G76" s="182" t="e">
        <f>VLOOKUP(B76,'пр.взв.'!B6:H133,6,FALSE)</f>
        <v>#N/A</v>
      </c>
      <c r="H76" s="184" t="e">
        <f>VLOOKUP(B76,'пр.взв.'!B5:H177,7,FALSE)</f>
        <v>#N/A</v>
      </c>
    </row>
    <row r="77" spans="1:8" ht="11.25" customHeight="1" hidden="1">
      <c r="A77" s="186"/>
      <c r="B77" s="187"/>
      <c r="C77" s="185"/>
      <c r="D77" s="183"/>
      <c r="E77" s="189"/>
      <c r="F77" s="181"/>
      <c r="G77" s="183"/>
      <c r="H77" s="185"/>
    </row>
    <row r="78" spans="1:8" ht="11.25" customHeight="1" hidden="1">
      <c r="A78" s="186" t="s">
        <v>68</v>
      </c>
      <c r="B78" s="187"/>
      <c r="C78" s="184" t="e">
        <f>VLOOKUP(B78,'пр.взв.'!B6:H133,2,FALSE)</f>
        <v>#N/A</v>
      </c>
      <c r="D78" s="182" t="e">
        <f>VLOOKUP(B78,'пр.взв.'!B6:H133,3,FALSE)</f>
        <v>#N/A</v>
      </c>
      <c r="E78" s="188" t="e">
        <f>VLOOKUP(B78,'пр.взв.'!B1:H205,4,FALSE)</f>
        <v>#N/A</v>
      </c>
      <c r="F78" s="180" t="e">
        <f>VLOOKUP(B78,'пр.взв.'!B6:H133,5,FALSE)</f>
        <v>#N/A</v>
      </c>
      <c r="G78" s="182" t="e">
        <f>VLOOKUP(B78,'пр.взв.'!B6:H133,6,FALSE)</f>
        <v>#N/A</v>
      </c>
      <c r="H78" s="184" t="e">
        <f>VLOOKUP(B78,'пр.взв.'!B2:H179,7,FALSE)</f>
        <v>#N/A</v>
      </c>
    </row>
    <row r="79" spans="1:8" ht="11.25" customHeight="1" hidden="1">
      <c r="A79" s="186"/>
      <c r="B79" s="187"/>
      <c r="C79" s="185"/>
      <c r="D79" s="183"/>
      <c r="E79" s="189"/>
      <c r="F79" s="181"/>
      <c r="G79" s="183"/>
      <c r="H79" s="185"/>
    </row>
    <row r="80" spans="1:8" ht="11.25" customHeight="1" hidden="1">
      <c r="A80" s="186" t="s">
        <v>69</v>
      </c>
      <c r="B80" s="187"/>
      <c r="C80" s="184" t="e">
        <f>VLOOKUP(B80,'пр.взв.'!B6:H133,2,FALSE)</f>
        <v>#N/A</v>
      </c>
      <c r="D80" s="182" t="e">
        <f>VLOOKUP(B80,'пр.взв.'!B6:H133,3,FALSE)</f>
        <v>#N/A</v>
      </c>
      <c r="E80" s="188" t="e">
        <f>VLOOKUP(B80,'пр.взв.'!B1:H207,4,FALSE)</f>
        <v>#N/A</v>
      </c>
      <c r="F80" s="180" t="e">
        <f>VLOOKUP(B80,'пр.взв.'!B6:H133,5,FALSE)</f>
        <v>#N/A</v>
      </c>
      <c r="G80" s="182" t="e">
        <f>VLOOKUP(B80,'пр.взв.'!B6:H133,6,FALSE)</f>
        <v>#N/A</v>
      </c>
      <c r="H80" s="184" t="e">
        <f>VLOOKUP(B80,'пр.взв.'!B4:H181,7,FALSE)</f>
        <v>#N/A</v>
      </c>
    </row>
    <row r="81" spans="1:8" ht="11.25" customHeight="1" hidden="1">
      <c r="A81" s="186"/>
      <c r="B81" s="187"/>
      <c r="C81" s="185"/>
      <c r="D81" s="183"/>
      <c r="E81" s="189"/>
      <c r="F81" s="181"/>
      <c r="G81" s="183"/>
      <c r="H81" s="185"/>
    </row>
    <row r="82" spans="1:8" ht="11.25" customHeight="1" hidden="1">
      <c r="A82" s="186" t="s">
        <v>70</v>
      </c>
      <c r="B82" s="187"/>
      <c r="C82" s="184" t="e">
        <f>VLOOKUP(B82,'пр.взв.'!B6:H133,2,FALSE)</f>
        <v>#N/A</v>
      </c>
      <c r="D82" s="182" t="e">
        <f>VLOOKUP(B82,'пр.взв.'!B6:H133,3,FALSE)</f>
        <v>#N/A</v>
      </c>
      <c r="E82" s="188" t="e">
        <f>VLOOKUP(B82,'пр.взв.'!B2:H209,4,FALSE)</f>
        <v>#N/A</v>
      </c>
      <c r="F82" s="180" t="e">
        <f>VLOOKUP(B82,'пр.взв.'!B6:H133,5,FALSE)</f>
        <v>#N/A</v>
      </c>
      <c r="G82" s="182" t="e">
        <f>VLOOKUP(B82,'пр.взв.'!B6:H133,6,FALSE)</f>
        <v>#N/A</v>
      </c>
      <c r="H82" s="184" t="e">
        <f>VLOOKUP(B82,'пр.взв.'!B5:H183,7,FALSE)</f>
        <v>#N/A</v>
      </c>
    </row>
    <row r="83" spans="1:8" ht="11.25" customHeight="1" hidden="1">
      <c r="A83" s="186"/>
      <c r="B83" s="187"/>
      <c r="C83" s="185"/>
      <c r="D83" s="183"/>
      <c r="E83" s="189"/>
      <c r="F83" s="181"/>
      <c r="G83" s="183"/>
      <c r="H83" s="185"/>
    </row>
    <row r="84" spans="1:8" ht="11.25" customHeight="1" hidden="1">
      <c r="A84" s="186" t="s">
        <v>71</v>
      </c>
      <c r="B84" s="187"/>
      <c r="C84" s="184" t="e">
        <f>VLOOKUP(B84,'пр.взв.'!B6:H133,2,FALSE)</f>
        <v>#N/A</v>
      </c>
      <c r="D84" s="182" t="e">
        <f>VLOOKUP(B84,'пр.взв.'!B6:H133,3,FALSE)</f>
        <v>#N/A</v>
      </c>
      <c r="E84" s="188" t="e">
        <f>VLOOKUP(B84,'пр.взв.'!B4:H211,4,FALSE)</f>
        <v>#N/A</v>
      </c>
      <c r="F84" s="180" t="e">
        <f>VLOOKUP(B84,'пр.взв.'!B6:H133,5,FALSE)</f>
        <v>#N/A</v>
      </c>
      <c r="G84" s="182" t="e">
        <f>VLOOKUP(B84,'пр.взв.'!B6:H133,6,FALSE)</f>
        <v>#N/A</v>
      </c>
      <c r="H84" s="184" t="e">
        <f>VLOOKUP(B84,'пр.взв.'!B5:H185,7,FALSE)</f>
        <v>#N/A</v>
      </c>
    </row>
    <row r="85" spans="1:8" ht="11.25" customHeight="1" hidden="1">
      <c r="A85" s="186"/>
      <c r="B85" s="187"/>
      <c r="C85" s="185"/>
      <c r="D85" s="183"/>
      <c r="E85" s="189"/>
      <c r="F85" s="181"/>
      <c r="G85" s="183"/>
      <c r="H85" s="185"/>
    </row>
    <row r="86" spans="1:8" ht="11.25" customHeight="1" hidden="1">
      <c r="A86" s="186" t="s">
        <v>72</v>
      </c>
      <c r="B86" s="187"/>
      <c r="C86" s="184" t="e">
        <f>VLOOKUP(B86,'пр.взв.'!B6:H133,2,FALSE)</f>
        <v>#N/A</v>
      </c>
      <c r="D86" s="182" t="e">
        <f>VLOOKUP(B86,'пр.взв.'!B6:H133,3,FALSE)</f>
        <v>#N/A</v>
      </c>
      <c r="E86" s="188" t="e">
        <f>VLOOKUP(B86,'пр.взв.'!B1:H213,4,FALSE)</f>
        <v>#N/A</v>
      </c>
      <c r="F86" s="180" t="e">
        <f>VLOOKUP(B86,'пр.взв.'!B6:H133,5,FALSE)</f>
        <v>#N/A</v>
      </c>
      <c r="G86" s="182" t="e">
        <f>VLOOKUP(B86,'пр.взв.'!B6:H133,6,FALSE)</f>
        <v>#N/A</v>
      </c>
      <c r="H86" s="184" t="e">
        <f>VLOOKUP(B86,'пр.взв.'!B6:H187,7,FALSE)</f>
        <v>#N/A</v>
      </c>
    </row>
    <row r="87" spans="1:8" ht="11.25" customHeight="1" hidden="1">
      <c r="A87" s="186"/>
      <c r="B87" s="187"/>
      <c r="C87" s="185"/>
      <c r="D87" s="183"/>
      <c r="E87" s="189"/>
      <c r="F87" s="181"/>
      <c r="G87" s="183"/>
      <c r="H87" s="185"/>
    </row>
    <row r="88" spans="1:8" ht="11.25" customHeight="1" hidden="1">
      <c r="A88" s="186" t="s">
        <v>73</v>
      </c>
      <c r="B88" s="187"/>
      <c r="C88" s="184" t="e">
        <f>VLOOKUP(B88,'пр.взв.'!B6:H133,2,FALSE)</f>
        <v>#N/A</v>
      </c>
      <c r="D88" s="182" t="e">
        <f>VLOOKUP(B88,'пр.взв.'!B6:H133,3,FALSE)</f>
        <v>#N/A</v>
      </c>
      <c r="E88" s="188" t="e">
        <f>VLOOKUP(B88,'пр.взв.'!B1:H215,4,FALSE)</f>
        <v>#N/A</v>
      </c>
      <c r="F88" s="180" t="e">
        <f>VLOOKUP(B88,'пр.взв.'!B6:H133,5,FALSE)</f>
        <v>#N/A</v>
      </c>
      <c r="G88" s="182" t="e">
        <f>VLOOKUP(B88,'пр.взв.'!B6:H133,6,FALSE)</f>
        <v>#N/A</v>
      </c>
      <c r="H88" s="184" t="e">
        <f>VLOOKUP(B88,'пр.взв.'!B6:H189,7,FALSE)</f>
        <v>#N/A</v>
      </c>
    </row>
    <row r="89" spans="1:8" ht="11.25" customHeight="1" hidden="1">
      <c r="A89" s="186"/>
      <c r="B89" s="187"/>
      <c r="C89" s="185"/>
      <c r="D89" s="183"/>
      <c r="E89" s="189"/>
      <c r="F89" s="181"/>
      <c r="G89" s="183"/>
      <c r="H89" s="185"/>
    </row>
    <row r="90" spans="1:8" ht="11.25" customHeight="1" hidden="1">
      <c r="A90" s="186" t="s">
        <v>74</v>
      </c>
      <c r="B90" s="187"/>
      <c r="C90" s="184" t="e">
        <f>VLOOKUP(B90,'пр.взв.'!B6:H133,2,FALSE)</f>
        <v>#N/A</v>
      </c>
      <c r="D90" s="182" t="e">
        <f>VLOOKUP(B90,'пр.взв.'!B6:H133,3,FALSE)</f>
        <v>#N/A</v>
      </c>
      <c r="E90" s="188" t="e">
        <f>VLOOKUP(B90,'пр.взв.'!B1:H217,4,FALSE)</f>
        <v>#N/A</v>
      </c>
      <c r="F90" s="180" t="e">
        <f>VLOOKUP(B90,'пр.взв.'!B6:H133,5,FALSE)</f>
        <v>#N/A</v>
      </c>
      <c r="G90" s="182" t="e">
        <f>VLOOKUP(B90,'пр.взв.'!B6:H133,6,FALSE)</f>
        <v>#N/A</v>
      </c>
      <c r="H90" s="184" t="e">
        <f>VLOOKUP(B90,'пр.взв.'!B6:H191,7,FALSE)</f>
        <v>#N/A</v>
      </c>
    </row>
    <row r="91" spans="1:8" ht="11.25" customHeight="1" hidden="1">
      <c r="A91" s="186"/>
      <c r="B91" s="187"/>
      <c r="C91" s="185"/>
      <c r="D91" s="183"/>
      <c r="E91" s="189"/>
      <c r="F91" s="181"/>
      <c r="G91" s="183"/>
      <c r="H91" s="185"/>
    </row>
    <row r="92" spans="1:8" ht="12.75" hidden="1">
      <c r="A92" s="186" t="s">
        <v>75</v>
      </c>
      <c r="B92" s="187"/>
      <c r="C92" s="184" t="e">
        <f>VLOOKUP(B92,'пр.взв.'!B6:H133,2,FALSE)</f>
        <v>#N/A</v>
      </c>
      <c r="D92" s="182" t="e">
        <f>VLOOKUP(B92,'пр.взв.'!B6:H133,3,FALSE)</f>
        <v>#N/A</v>
      </c>
      <c r="E92" s="188" t="e">
        <f>VLOOKUP(B92,'пр.взв.'!B2:H219,4,FALSE)</f>
        <v>#N/A</v>
      </c>
      <c r="F92" s="180" t="e">
        <f>VLOOKUP(B92,'пр.взв.'!B6:H133,5,FALSE)</f>
        <v>#N/A</v>
      </c>
      <c r="G92" s="182" t="e">
        <f>VLOOKUP(B92,'пр.взв.'!B6:H133,6,FALSE)</f>
        <v>#N/A</v>
      </c>
      <c r="H92" s="184" t="e">
        <f>VLOOKUP(B92,'пр.взв.'!B6:H193,7,FALSE)</f>
        <v>#N/A</v>
      </c>
    </row>
    <row r="93" spans="1:8" ht="12.75" hidden="1">
      <c r="A93" s="186"/>
      <c r="B93" s="187"/>
      <c r="C93" s="185"/>
      <c r="D93" s="183"/>
      <c r="E93" s="189"/>
      <c r="F93" s="181"/>
      <c r="G93" s="183"/>
      <c r="H93" s="185"/>
    </row>
    <row r="94" spans="1:8" ht="12.75" hidden="1">
      <c r="A94" s="186" t="s">
        <v>76</v>
      </c>
      <c r="B94" s="187"/>
      <c r="C94" s="184" t="e">
        <f>VLOOKUP(B94,'пр.взв.'!B6:H133,2,FALSE)</f>
        <v>#N/A</v>
      </c>
      <c r="D94" s="182" t="e">
        <f>VLOOKUP(B94,'пр.взв.'!B6:H133,3,FALSE)</f>
        <v>#N/A</v>
      </c>
      <c r="E94" s="188" t="e">
        <f>VLOOKUP(B94,'пр.взв.'!B4:H221,4,FALSE)</f>
        <v>#N/A</v>
      </c>
      <c r="F94" s="180" t="e">
        <f>VLOOKUP(B94,'пр.взв.'!B6:H133,5,FALSE)</f>
        <v>#N/A</v>
      </c>
      <c r="G94" s="182" t="e">
        <f>VLOOKUP(B94,'пр.взв.'!B6:H133,6,FALSE)</f>
        <v>#N/A</v>
      </c>
      <c r="H94" s="184" t="e">
        <f>VLOOKUP(B94,'пр.взв.'!B6:H195,7,FALSE)</f>
        <v>#N/A</v>
      </c>
    </row>
    <row r="95" spans="1:8" ht="12.75" hidden="1">
      <c r="A95" s="186"/>
      <c r="B95" s="187"/>
      <c r="C95" s="185"/>
      <c r="D95" s="183"/>
      <c r="E95" s="189"/>
      <c r="F95" s="181"/>
      <c r="G95" s="183"/>
      <c r="H95" s="185"/>
    </row>
    <row r="96" spans="1:8" ht="12.75" hidden="1">
      <c r="A96" s="186" t="s">
        <v>77</v>
      </c>
      <c r="B96" s="187"/>
      <c r="C96" s="184" t="e">
        <f>VLOOKUP(B96,'пр.взв.'!B6:H133,2,FALSE)</f>
        <v>#N/A</v>
      </c>
      <c r="D96" s="182" t="e">
        <f>VLOOKUP(B96,'пр.взв.'!B6:H133,3,FALSE)</f>
        <v>#N/A</v>
      </c>
      <c r="E96" s="188" t="e">
        <f>VLOOKUP(B96,'пр.взв.'!B1:H223,4,FALSE)</f>
        <v>#N/A</v>
      </c>
      <c r="F96" s="180" t="e">
        <f>VLOOKUP(B96,'пр.взв.'!B6:H133,5,FALSE)</f>
        <v>#N/A</v>
      </c>
      <c r="G96" s="182" t="e">
        <f>VLOOKUP(B96,'пр.взв.'!B6:H133,6,FALSE)</f>
        <v>#N/A</v>
      </c>
      <c r="H96" s="184" t="e">
        <f>VLOOKUP(B96,'пр.взв.'!B7:H197,7,FALSE)</f>
        <v>#N/A</v>
      </c>
    </row>
    <row r="97" spans="1:8" ht="12.75" hidden="1">
      <c r="A97" s="186"/>
      <c r="B97" s="187"/>
      <c r="C97" s="185"/>
      <c r="D97" s="183"/>
      <c r="E97" s="189"/>
      <c r="F97" s="181"/>
      <c r="G97" s="183"/>
      <c r="H97" s="185"/>
    </row>
    <row r="98" spans="1:8" ht="12.75" hidden="1">
      <c r="A98" s="186" t="s">
        <v>78</v>
      </c>
      <c r="B98" s="187"/>
      <c r="C98" s="184" t="e">
        <f>VLOOKUP(B98,'пр.взв.'!B6:H133,2,FALSE)</f>
        <v>#N/A</v>
      </c>
      <c r="D98" s="182" t="e">
        <f>VLOOKUP(B98,'пр.взв.'!B6:H133,3,FALSE)</f>
        <v>#N/A</v>
      </c>
      <c r="E98" s="188" t="e">
        <f>VLOOKUP(B98,'пр.взв.'!B2:H225,4,FALSE)</f>
        <v>#N/A</v>
      </c>
      <c r="F98" s="180" t="e">
        <f>VLOOKUP(B98,'пр.взв.'!B6:H133,5,FALSE)</f>
        <v>#N/A</v>
      </c>
      <c r="G98" s="182" t="e">
        <f>VLOOKUP(B98,'пр.взв.'!B6:H133,6,FALSE)</f>
        <v>#N/A</v>
      </c>
      <c r="H98" s="184" t="e">
        <f>VLOOKUP(B98,'пр.взв.'!B2:H199,7,FALSE)</f>
        <v>#N/A</v>
      </c>
    </row>
    <row r="99" spans="1:8" ht="12.75" hidden="1">
      <c r="A99" s="186"/>
      <c r="B99" s="187"/>
      <c r="C99" s="185"/>
      <c r="D99" s="183"/>
      <c r="E99" s="189"/>
      <c r="F99" s="181"/>
      <c r="G99" s="183"/>
      <c r="H99" s="185"/>
    </row>
    <row r="100" spans="1:8" ht="12.75" hidden="1">
      <c r="A100" s="186" t="s">
        <v>79</v>
      </c>
      <c r="B100" s="187"/>
      <c r="C100" s="184" t="e">
        <f>VLOOKUP(B100,'пр.взв.'!B6:H133,2,FALSE)</f>
        <v>#N/A</v>
      </c>
      <c r="D100" s="182" t="e">
        <f>VLOOKUP(B100,'пр.взв.'!B6:H133,3,FALSE)</f>
        <v>#N/A</v>
      </c>
      <c r="E100" s="188" t="e">
        <f>VLOOKUP(B100,'пр.взв.'!B2:H227,4,FALSE)</f>
        <v>#N/A</v>
      </c>
      <c r="F100" s="180" t="e">
        <f>VLOOKUP(B100,'пр.взв.'!B6:H133,5,FALSE)</f>
        <v>#N/A</v>
      </c>
      <c r="G100" s="182" t="e">
        <f>VLOOKUP(B100,'пр.взв.'!B6:H133,6,FALSE)</f>
        <v>#N/A</v>
      </c>
      <c r="H100" s="184" t="e">
        <f>VLOOKUP(B100,'пр.взв.'!B4:H201,7,FALSE)</f>
        <v>#N/A</v>
      </c>
    </row>
    <row r="101" spans="1:8" ht="12.75" hidden="1">
      <c r="A101" s="186"/>
      <c r="B101" s="187"/>
      <c r="C101" s="185"/>
      <c r="D101" s="183"/>
      <c r="E101" s="189"/>
      <c r="F101" s="181"/>
      <c r="G101" s="183"/>
      <c r="H101" s="185"/>
    </row>
    <row r="102" spans="1:8" ht="12.75" hidden="1">
      <c r="A102" s="186" t="s">
        <v>80</v>
      </c>
      <c r="B102" s="187"/>
      <c r="C102" s="184" t="e">
        <f>VLOOKUP(B102,'пр.взв.'!B6:H133,2,FALSE)</f>
        <v>#N/A</v>
      </c>
      <c r="D102" s="182" t="e">
        <f>VLOOKUP(B102,'пр.взв.'!B6:H133,3,FALSE)</f>
        <v>#N/A</v>
      </c>
      <c r="E102" s="188" t="e">
        <f>VLOOKUP(B102,'пр.взв.'!B2:H229,4,FALSE)</f>
        <v>#N/A</v>
      </c>
      <c r="F102" s="180" t="e">
        <f>VLOOKUP(B102,'пр.взв.'!B6:H133,5,FALSE)</f>
        <v>#N/A</v>
      </c>
      <c r="G102" s="182" t="e">
        <f>VLOOKUP(B102,'пр.взв.'!B6:H133,6,FALSE)</f>
        <v>#N/A</v>
      </c>
      <c r="H102" s="184" t="e">
        <f>VLOOKUP(B102,'пр.взв.'!B6:H203,7,FALSE)</f>
        <v>#N/A</v>
      </c>
    </row>
    <row r="103" spans="1:8" ht="12.75" hidden="1">
      <c r="A103" s="186"/>
      <c r="B103" s="187"/>
      <c r="C103" s="185"/>
      <c r="D103" s="183"/>
      <c r="E103" s="189"/>
      <c r="F103" s="181"/>
      <c r="G103" s="183"/>
      <c r="H103" s="185"/>
    </row>
    <row r="104" spans="1:8" ht="12.75" hidden="1">
      <c r="A104" s="186" t="s">
        <v>81</v>
      </c>
      <c r="B104" s="187"/>
      <c r="C104" s="184" t="e">
        <f>VLOOKUP(B104,'пр.взв.'!B6:H133,2,FALSE)</f>
        <v>#N/A</v>
      </c>
      <c r="D104" s="182" t="e">
        <f>VLOOKUP(B104,'пр.взв.'!B6:H133,3,FALSE)</f>
        <v>#N/A</v>
      </c>
      <c r="E104" s="188" t="e">
        <f>VLOOKUP(B104,'пр.взв.'!B4:H231,4,FALSE)</f>
        <v>#N/A</v>
      </c>
      <c r="F104" s="180" t="e">
        <f>VLOOKUP(B104,'пр.взв.'!B6:H133,5,FALSE)</f>
        <v>#N/A</v>
      </c>
      <c r="G104" s="182" t="e">
        <f>VLOOKUP(B104,'пр.взв.'!B6:H133,6,FALSE)</f>
        <v>#N/A</v>
      </c>
      <c r="H104" s="184" t="e">
        <f>VLOOKUP(B104,'пр.взв.'!B7:H205,7,FALSE)</f>
        <v>#N/A</v>
      </c>
    </row>
    <row r="105" spans="1:8" ht="12.75" hidden="1">
      <c r="A105" s="186"/>
      <c r="B105" s="187"/>
      <c r="C105" s="185"/>
      <c r="D105" s="183"/>
      <c r="E105" s="189"/>
      <c r="F105" s="181"/>
      <c r="G105" s="183"/>
      <c r="H105" s="185"/>
    </row>
    <row r="106" spans="1:8" ht="12.75" hidden="1">
      <c r="A106" s="186" t="s">
        <v>82</v>
      </c>
      <c r="B106" s="187"/>
      <c r="C106" s="184" t="e">
        <f>VLOOKUP(B106,'пр.взв.'!B6:H133,2,FALSE)</f>
        <v>#N/A</v>
      </c>
      <c r="D106" s="182" t="e">
        <f>VLOOKUP(B106,'пр.взв.'!B6:H133,3,FALSE)</f>
        <v>#N/A</v>
      </c>
      <c r="E106" s="188" t="e">
        <f>VLOOKUP(B106,'пр.взв.'!B1:H233,4,FALSE)</f>
        <v>#N/A</v>
      </c>
      <c r="F106" s="180" t="e">
        <f>VLOOKUP(B106,'пр.взв.'!B6:H133,5,FALSE)</f>
        <v>#N/A</v>
      </c>
      <c r="G106" s="182" t="e">
        <f>VLOOKUP(B106,'пр.взв.'!B6:H133,6,FALSE)</f>
        <v>#N/A</v>
      </c>
      <c r="H106" s="184" t="e">
        <f>VLOOKUP(B106,'пр.взв.'!B1:H207,7,FALSE)</f>
        <v>#N/A</v>
      </c>
    </row>
    <row r="107" spans="1:8" ht="12.75" hidden="1">
      <c r="A107" s="186"/>
      <c r="B107" s="187"/>
      <c r="C107" s="185"/>
      <c r="D107" s="183"/>
      <c r="E107" s="189"/>
      <c r="F107" s="181"/>
      <c r="G107" s="183"/>
      <c r="H107" s="185"/>
    </row>
    <row r="108" spans="1:8" ht="12.75" hidden="1">
      <c r="A108" s="186" t="s">
        <v>83</v>
      </c>
      <c r="B108" s="187"/>
      <c r="C108" s="184" t="e">
        <f>VLOOKUP(B108,'пр.взв.'!B6:H133,2,FALSE)</f>
        <v>#N/A</v>
      </c>
      <c r="D108" s="182" t="e">
        <f>VLOOKUP(B108,'пр.взв.'!B6:H133,3,FALSE)</f>
        <v>#N/A</v>
      </c>
      <c r="E108" s="188" t="e">
        <f>VLOOKUP(B108,'пр.взв.'!B1:H235,4,FALSE)</f>
        <v>#N/A</v>
      </c>
      <c r="F108" s="180" t="e">
        <f>VLOOKUP(B108,'пр.взв.'!B6:H133,5,FALSE)</f>
        <v>#N/A</v>
      </c>
      <c r="G108" s="182" t="e">
        <f>VLOOKUP(B108,'пр.взв.'!B6:H133,6,FALSE)</f>
        <v>#N/A</v>
      </c>
      <c r="H108" s="184" t="e">
        <f>VLOOKUP(B108,'пр.взв.'!B82:H209,7,FALSE)</f>
        <v>#N/A</v>
      </c>
    </row>
    <row r="109" spans="1:8" ht="12.75" hidden="1">
      <c r="A109" s="186"/>
      <c r="B109" s="187"/>
      <c r="C109" s="185"/>
      <c r="D109" s="183"/>
      <c r="E109" s="189"/>
      <c r="F109" s="181"/>
      <c r="G109" s="183"/>
      <c r="H109" s="185"/>
    </row>
    <row r="110" spans="1:8" ht="12.75" hidden="1">
      <c r="A110" s="186" t="s">
        <v>84</v>
      </c>
      <c r="B110" s="187"/>
      <c r="C110" s="184" t="e">
        <f>VLOOKUP(B110,'пр.взв.'!B6:H133,2,FALSE)</f>
        <v>#N/A</v>
      </c>
      <c r="D110" s="182" t="e">
        <f>VLOOKUP(B110,'пр.взв.'!B6:H133,3,FALSE)</f>
        <v>#N/A</v>
      </c>
      <c r="E110" s="188" t="e">
        <f>VLOOKUP(B110,'пр.взв.'!B1:H237,4,FALSE)</f>
        <v>#N/A</v>
      </c>
      <c r="F110" s="180" t="e">
        <f>VLOOKUP(B110,'пр.взв.'!B6:H133,5,FALSE)</f>
        <v>#N/A</v>
      </c>
      <c r="G110" s="182" t="e">
        <f>VLOOKUP(B110,'пр.взв.'!B6:H133,6,FALSE)</f>
        <v>#N/A</v>
      </c>
      <c r="H110" s="184" t="e">
        <f>VLOOKUP(B110,'пр.взв.'!B4:H211,7,FALSE)</f>
        <v>#N/A</v>
      </c>
    </row>
    <row r="111" spans="1:8" ht="12.75" hidden="1">
      <c r="A111" s="186"/>
      <c r="B111" s="187"/>
      <c r="C111" s="185"/>
      <c r="D111" s="183"/>
      <c r="E111" s="189"/>
      <c r="F111" s="181"/>
      <c r="G111" s="183"/>
      <c r="H111" s="185"/>
    </row>
    <row r="112" spans="1:8" ht="12.75" hidden="1">
      <c r="A112" s="186" t="s">
        <v>85</v>
      </c>
      <c r="B112" s="187"/>
      <c r="C112" s="184" t="e">
        <f>VLOOKUP(B112,'пр.взв.'!B6:H133,2,FALSE)</f>
        <v>#N/A</v>
      </c>
      <c r="D112" s="182" t="e">
        <f>VLOOKUP(B112,'пр.взв.'!B6:H133,3,FALSE)</f>
        <v>#N/A</v>
      </c>
      <c r="E112" s="188" t="e">
        <f>VLOOKUP(B112,'пр.взв.'!B2:H239,4,FALSE)</f>
        <v>#N/A</v>
      </c>
      <c r="F112" s="180" t="e">
        <f>VLOOKUP(B112,'пр.взв.'!B16:H133,5,FALSE)</f>
        <v>#N/A</v>
      </c>
      <c r="G112" s="182" t="e">
        <f>VLOOKUP(B112,'пр.взв.'!B6:H133,6,FALSE)</f>
        <v>#N/A</v>
      </c>
      <c r="H112" s="184" t="e">
        <f>VLOOKUP(B112,'пр.взв.'!B6:H213,7,FALSE)</f>
        <v>#N/A</v>
      </c>
    </row>
    <row r="113" spans="1:8" ht="12.75" hidden="1">
      <c r="A113" s="186"/>
      <c r="B113" s="187"/>
      <c r="C113" s="185"/>
      <c r="D113" s="183"/>
      <c r="E113" s="189"/>
      <c r="F113" s="181"/>
      <c r="G113" s="183"/>
      <c r="H113" s="185"/>
    </row>
    <row r="114" spans="1:8" ht="12.75" hidden="1">
      <c r="A114" s="186" t="s">
        <v>86</v>
      </c>
      <c r="B114" s="187"/>
      <c r="C114" s="184" t="e">
        <f>VLOOKUP(B114,'пр.взв.'!B1:H135,2,FALSE)</f>
        <v>#N/A</v>
      </c>
      <c r="D114" s="182" t="e">
        <f>VLOOKUP(B114,'пр.взв.'!B6:H133,3,FALSE)</f>
        <v>#N/A</v>
      </c>
      <c r="E114" s="188" t="e">
        <f>VLOOKUP(B114,'пр.взв.'!B4:H241,4,FALSE)</f>
        <v>#N/A</v>
      </c>
      <c r="F114" s="180" t="e">
        <f>VLOOKUP(B114,'пр.взв.'!B6:H133,5,FALSE)</f>
        <v>#N/A</v>
      </c>
      <c r="G114" s="182" t="e">
        <f>VLOOKUP(B114,'пр.взв.'!B6:H133,6,FALSE)</f>
        <v>#N/A</v>
      </c>
      <c r="H114" s="184" t="e">
        <f>VLOOKUP(B114,'пр.взв.'!B1:H215,7,FALSE)</f>
        <v>#N/A</v>
      </c>
    </row>
    <row r="115" spans="1:8" ht="12.75" hidden="1">
      <c r="A115" s="186"/>
      <c r="B115" s="187"/>
      <c r="C115" s="185"/>
      <c r="D115" s="183"/>
      <c r="E115" s="189"/>
      <c r="F115" s="181"/>
      <c r="G115" s="183"/>
      <c r="H115" s="185"/>
    </row>
    <row r="116" spans="1:8" ht="12.75" hidden="1">
      <c r="A116" s="186" t="s">
        <v>87</v>
      </c>
      <c r="B116" s="187"/>
      <c r="C116" s="184" t="e">
        <f>VLOOKUP(B116,'пр.взв.'!B6:H133,2,FALSE)</f>
        <v>#N/A</v>
      </c>
      <c r="D116" s="182" t="e">
        <f>VLOOKUP(B116,'пр.взв.'!B6:H133,3,FALSE)</f>
        <v>#N/A</v>
      </c>
      <c r="E116" s="188" t="e">
        <f>VLOOKUP(B116,'пр.взв.'!B6:H243,4,FALSE)</f>
        <v>#N/A</v>
      </c>
      <c r="F116" s="180" t="e">
        <f>VLOOKUP(B116,'пр.взв.'!B6:H133,5,FALSE)</f>
        <v>#N/A</v>
      </c>
      <c r="G116" s="182" t="e">
        <f>VLOOKUP(B116,'пр.взв.'!B16:H133,6,FALSE)</f>
        <v>#N/A</v>
      </c>
      <c r="H116" s="184" t="e">
        <f>VLOOKUP(B116,'пр.взв.'!B1:H217,7,FALSE)</f>
        <v>#N/A</v>
      </c>
    </row>
    <row r="117" spans="1:8" ht="12.75" hidden="1">
      <c r="A117" s="186"/>
      <c r="B117" s="187"/>
      <c r="C117" s="185"/>
      <c r="D117" s="183"/>
      <c r="E117" s="189"/>
      <c r="F117" s="181"/>
      <c r="G117" s="183"/>
      <c r="H117" s="185"/>
    </row>
    <row r="118" spans="1:8" ht="12.75" hidden="1">
      <c r="A118" s="186" t="s">
        <v>88</v>
      </c>
      <c r="B118" s="187"/>
      <c r="C118" s="184" t="e">
        <f>VLOOKUP(B118,'пр.взв.'!B6:H133,2,FALSE)</f>
        <v>#N/A</v>
      </c>
      <c r="D118" s="182" t="e">
        <f>VLOOKUP(B118,'пр.взв.'!B6:H133,3,FALSE)</f>
        <v>#N/A</v>
      </c>
      <c r="E118" s="188" t="e">
        <f>VLOOKUP(B118,'пр.взв.'!B8:H245,4,FALSE)</f>
        <v>#N/A</v>
      </c>
      <c r="F118" s="180" t="e">
        <f>VLOOKUP(B118,'пр.взв.'!B6:H133,5,FALSE)</f>
        <v>#N/A</v>
      </c>
      <c r="G118" s="182" t="e">
        <f>VLOOKUP(B118,'пр.взв.'!B6:H133,6,FALSE)</f>
        <v>#N/A</v>
      </c>
      <c r="H118" s="184" t="e">
        <f>VLOOKUP(B118,'пр.взв.'!B1:H219,7,FALSE)</f>
        <v>#N/A</v>
      </c>
    </row>
    <row r="119" spans="1:8" ht="12.75" hidden="1">
      <c r="A119" s="186"/>
      <c r="B119" s="187"/>
      <c r="C119" s="185"/>
      <c r="D119" s="183"/>
      <c r="E119" s="189"/>
      <c r="F119" s="181"/>
      <c r="G119" s="183"/>
      <c r="H119" s="185"/>
    </row>
    <row r="120" spans="1:8" ht="12.75" hidden="1">
      <c r="A120" s="186" t="s">
        <v>89</v>
      </c>
      <c r="B120" s="187"/>
      <c r="C120" s="184" t="e">
        <f>VLOOKUP(B120,'пр.взв.'!B6:H133,2,FALSE)</f>
        <v>#N/A</v>
      </c>
      <c r="D120" s="182" t="e">
        <f>VLOOKUP(B120,'пр.взв.'!B6:H133,3,FALSE)</f>
        <v>#N/A</v>
      </c>
      <c r="E120" s="188" t="e">
        <f>VLOOKUP(B120,'пр.взв.'!B1:H247,4,FALSE)</f>
        <v>#N/A</v>
      </c>
      <c r="F120" s="180" t="e">
        <f>VLOOKUP(B120,'пр.взв.'!B6:H133,5,FALSE)</f>
        <v>#N/A</v>
      </c>
      <c r="G120" s="182" t="e">
        <f>VLOOKUP(B120,'пр.взв.'!B6:H133,6,FALSE)</f>
        <v>#N/A</v>
      </c>
      <c r="H120" s="184" t="e">
        <f>VLOOKUP(B120,'пр.взв.'!B4:H221,7,FALSE)</f>
        <v>#N/A</v>
      </c>
    </row>
    <row r="121" spans="1:8" ht="12.75" hidden="1">
      <c r="A121" s="186"/>
      <c r="B121" s="187"/>
      <c r="C121" s="185"/>
      <c r="D121" s="183"/>
      <c r="E121" s="189"/>
      <c r="F121" s="181"/>
      <c r="G121" s="183"/>
      <c r="H121" s="185"/>
    </row>
    <row r="122" spans="1:8" ht="12.75" hidden="1">
      <c r="A122" s="186" t="s">
        <v>90</v>
      </c>
      <c r="B122" s="187"/>
      <c r="C122" s="184" t="e">
        <f>VLOOKUP(B122,'пр.взв.'!B6:H133,2,FALSE)</f>
        <v>#N/A</v>
      </c>
      <c r="D122" s="182" t="e">
        <f>VLOOKUP(B122,'пр.взв.'!B6:H133,3,FALSE)</f>
        <v>#N/A</v>
      </c>
      <c r="E122" s="188" t="e">
        <f>VLOOKUP(B122,'пр.взв.'!B2:H249,4,FALSE)</f>
        <v>#N/A</v>
      </c>
      <c r="F122" s="180" t="e">
        <f>VLOOKUP(B122,'пр.взв.'!B6:H133,5,FALSE)</f>
        <v>#N/A</v>
      </c>
      <c r="G122" s="182" t="e">
        <f>VLOOKUP(B122,'пр.взв.'!B6:H2133,6,FALSE)</f>
        <v>#N/A</v>
      </c>
      <c r="H122" s="184" t="e">
        <f>VLOOKUP(B122,'пр.взв.'!B1:H223,7,FALSE)</f>
        <v>#N/A</v>
      </c>
    </row>
    <row r="123" spans="1:8" ht="12.75" hidden="1">
      <c r="A123" s="186"/>
      <c r="B123" s="187"/>
      <c r="C123" s="185"/>
      <c r="D123" s="183"/>
      <c r="E123" s="189"/>
      <c r="F123" s="181"/>
      <c r="G123" s="183"/>
      <c r="H123" s="185"/>
    </row>
    <row r="124" spans="1:8" ht="12.75" hidden="1">
      <c r="A124" s="186" t="s">
        <v>91</v>
      </c>
      <c r="B124" s="187"/>
      <c r="C124" s="184" t="e">
        <f>VLOOKUP(B124,'пр.взв.'!B6:H133,2,FALSE)</f>
        <v>#N/A</v>
      </c>
      <c r="D124" s="182" t="e">
        <f>VLOOKUP(B124,'пр.взв.'!B6:H133,3,FALSE)</f>
        <v>#N/A</v>
      </c>
      <c r="E124" s="188" t="e">
        <f>VLOOKUP(B124,'пр.взв.'!B4:H251,4,FALSE)</f>
        <v>#N/A</v>
      </c>
      <c r="F124" s="180" t="e">
        <f>VLOOKUP(B124,'пр.взв.'!B6:H133,5,FALSE)</f>
        <v>#N/A</v>
      </c>
      <c r="G124" s="182" t="e">
        <f>VLOOKUP(B124,'пр.взв.'!B6:H133,6,FALSE)</f>
        <v>#N/A</v>
      </c>
      <c r="H124" s="184" t="e">
        <f>VLOOKUP(B124,'пр.взв.'!B1:H225,7,FALSE)</f>
        <v>#N/A</v>
      </c>
    </row>
    <row r="125" spans="1:8" ht="12.75" hidden="1">
      <c r="A125" s="186"/>
      <c r="B125" s="187"/>
      <c r="C125" s="185"/>
      <c r="D125" s="183"/>
      <c r="E125" s="189"/>
      <c r="F125" s="181"/>
      <c r="G125" s="183"/>
      <c r="H125" s="185"/>
    </row>
    <row r="126" spans="1:8" ht="12.75" hidden="1">
      <c r="A126" s="186" t="s">
        <v>92</v>
      </c>
      <c r="B126" s="187"/>
      <c r="C126" s="184" t="e">
        <f>VLOOKUP(B126,'пр.взв.'!B6:H133,2,FALSE)</f>
        <v>#N/A</v>
      </c>
      <c r="D126" s="182" t="e">
        <f>VLOOKUP(B126,'пр.взв.'!B6:H133,3,FALSE)</f>
        <v>#N/A</v>
      </c>
      <c r="E126" s="188" t="e">
        <f>VLOOKUP(B126,'пр.взв.'!B1:H253,4,FALSE)</f>
        <v>#N/A</v>
      </c>
      <c r="F126" s="180" t="e">
        <f>VLOOKUP(B126,'пр.взв.'!B6:H133,5,FALSE)</f>
        <v>#N/A</v>
      </c>
      <c r="G126" s="182" t="e">
        <f>VLOOKUP(B126,'пр.взв.'!B6:H133,6,FALSE)</f>
        <v>#N/A</v>
      </c>
      <c r="H126" s="184" t="e">
        <f>VLOOKUP(B126,'пр.взв.'!B1:H227,7,FALSE)</f>
        <v>#N/A</v>
      </c>
    </row>
    <row r="127" spans="1:8" ht="12.75" hidden="1">
      <c r="A127" s="186"/>
      <c r="B127" s="187"/>
      <c r="C127" s="185"/>
      <c r="D127" s="183"/>
      <c r="E127" s="189"/>
      <c r="F127" s="181"/>
      <c r="G127" s="183"/>
      <c r="H127" s="185"/>
    </row>
    <row r="128" spans="1:8" ht="12.75" hidden="1">
      <c r="A128" s="186" t="s">
        <v>93</v>
      </c>
      <c r="B128" s="187"/>
      <c r="C128" s="184" t="e">
        <f>VLOOKUP(B128,'пр.взв.'!B6:H133,2,FALSE)</f>
        <v>#N/A</v>
      </c>
      <c r="D128" s="182" t="e">
        <f>VLOOKUP(B128,'пр.взв.'!B6:H133,3,FALSE)</f>
        <v>#N/A</v>
      </c>
      <c r="E128" s="188" t="e">
        <f>VLOOKUP(B128,'пр.взв.'!B1:H255,4,FALSE)</f>
        <v>#N/A</v>
      </c>
      <c r="F128" s="180" t="e">
        <f>VLOOKUP(B128,'пр.взв.'!B6:H133,5,FALSE)</f>
        <v>#N/A</v>
      </c>
      <c r="G128" s="182" t="e">
        <f>VLOOKUP(B128,'пр.взв.'!B6:H133,6,FALSE)</f>
        <v>#N/A</v>
      </c>
      <c r="H128" s="184" t="e">
        <f>VLOOKUP(B128,'пр.взв.'!B1:H229,7,FALSE)</f>
        <v>#N/A</v>
      </c>
    </row>
    <row r="129" spans="1:8" ht="12.75" hidden="1">
      <c r="A129" s="186"/>
      <c r="B129" s="187"/>
      <c r="C129" s="185"/>
      <c r="D129" s="183"/>
      <c r="E129" s="189"/>
      <c r="F129" s="181"/>
      <c r="G129" s="183"/>
      <c r="H129" s="185"/>
    </row>
    <row r="130" spans="1:8" ht="12.75" hidden="1">
      <c r="A130" s="186" t="s">
        <v>94</v>
      </c>
      <c r="B130" s="187"/>
      <c r="C130" s="184" t="e">
        <f>VLOOKUP(B130,'пр.взв.'!B6:H133,2,FALSE)</f>
        <v>#N/A</v>
      </c>
      <c r="D130" s="182" t="e">
        <f>VLOOKUP(B130,'пр.взв.'!B6:H133,3,FALSE)</f>
        <v>#N/A</v>
      </c>
      <c r="E130" s="188" t="e">
        <f>VLOOKUP(B130,'пр.взв.'!B1:H257,4,FALSE)</f>
        <v>#N/A</v>
      </c>
      <c r="F130" s="180" t="e">
        <f>VLOOKUP(B130,'пр.взв.'!B6:H133,5,FALSE)</f>
        <v>#N/A</v>
      </c>
      <c r="G130" s="182" t="e">
        <f>VLOOKUP(B130,'пр.взв.'!B6:H133,6,FALSE)</f>
        <v>#N/A</v>
      </c>
      <c r="H130" s="184" t="e">
        <f>VLOOKUP(B130,'пр.взв.'!B4:H231,7,FALSE)</f>
        <v>#N/A</v>
      </c>
    </row>
    <row r="131" spans="1:8" ht="12.75" hidden="1">
      <c r="A131" s="186"/>
      <c r="B131" s="187"/>
      <c r="C131" s="185"/>
      <c r="D131" s="183"/>
      <c r="E131" s="189"/>
      <c r="F131" s="181"/>
      <c r="G131" s="183"/>
      <c r="H131" s="185"/>
    </row>
    <row r="132" spans="1:8" ht="12.75" hidden="1">
      <c r="A132" s="186" t="s">
        <v>95</v>
      </c>
      <c r="B132" s="187"/>
      <c r="C132" s="184" t="e">
        <f>VLOOKUP(B132,'пр.взв.'!B6:H133,2,FALSE)</f>
        <v>#N/A</v>
      </c>
      <c r="D132" s="182" t="e">
        <f>VLOOKUP(B132,'пр.взв.'!B6:H133,3,FALSE)</f>
        <v>#N/A</v>
      </c>
      <c r="E132" s="188" t="e">
        <f>VLOOKUP(B132,'пр.взв.'!B1:H259,4,FALSE)</f>
        <v>#N/A</v>
      </c>
      <c r="F132" s="180" t="e">
        <f>VLOOKUP(B132,'пр.взв.'!B6:H133,5,FALSE)</f>
        <v>#N/A</v>
      </c>
      <c r="G132" s="182" t="e">
        <f>VLOOKUP(B132,'пр.взв.'!B6:H133,6,FALSE)</f>
        <v>#N/A</v>
      </c>
      <c r="H132" s="184" t="e">
        <f>VLOOKUP(B132,'пр.взв.'!B6:H133,7,FALSE)</f>
        <v>#N/A</v>
      </c>
    </row>
    <row r="133" spans="1:8" ht="12.75" hidden="1">
      <c r="A133" s="186"/>
      <c r="B133" s="187"/>
      <c r="C133" s="185"/>
      <c r="D133" s="183"/>
      <c r="E133" s="189"/>
      <c r="F133" s="181"/>
      <c r="G133" s="183"/>
      <c r="H133" s="185"/>
    </row>
    <row r="134" spans="1:7" ht="12.75">
      <c r="A134" s="107" t="str">
        <f>HYPERLINK('[1]реквизиты'!$A$6)</f>
        <v>Гл. судья, судья МК</v>
      </c>
      <c r="B134" s="20"/>
      <c r="C134" s="108"/>
      <c r="D134" s="108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12.75">
      <c r="A135" s="107" t="str">
        <f>HYPERLINK('[1]реквизиты'!$A$8)</f>
        <v>Гл. секретарь, судья МК</v>
      </c>
      <c r="B135" s="20"/>
      <c r="C135" s="108"/>
      <c r="D135" s="108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ht="12.75">
      <c r="D136" s="7"/>
    </row>
  </sheetData>
  <sheetProtection/>
  <mergeCells count="524">
    <mergeCell ref="E114:E115"/>
    <mergeCell ref="E128:E129"/>
    <mergeCell ref="E130:E131"/>
    <mergeCell ref="E132:E133"/>
    <mergeCell ref="E120:E121"/>
    <mergeCell ref="E122:E123"/>
    <mergeCell ref="E124:E125"/>
    <mergeCell ref="E126:E127"/>
    <mergeCell ref="E98:E99"/>
    <mergeCell ref="E104:E105"/>
    <mergeCell ref="E106:E107"/>
    <mergeCell ref="E108:E109"/>
    <mergeCell ref="E76:E77"/>
    <mergeCell ref="E80:E81"/>
    <mergeCell ref="E82:E83"/>
    <mergeCell ref="E88:E89"/>
    <mergeCell ref="E62:E63"/>
    <mergeCell ref="E64:E65"/>
    <mergeCell ref="E66:E67"/>
    <mergeCell ref="E70:E71"/>
    <mergeCell ref="E50:E51"/>
    <mergeCell ref="E52:E53"/>
    <mergeCell ref="E54:E55"/>
    <mergeCell ref="E60:E61"/>
    <mergeCell ref="E56:E57"/>
    <mergeCell ref="E58:E59"/>
    <mergeCell ref="E42:E43"/>
    <mergeCell ref="E44:E45"/>
    <mergeCell ref="E46:E47"/>
    <mergeCell ref="E48:E49"/>
    <mergeCell ref="E34:E35"/>
    <mergeCell ref="E36:E37"/>
    <mergeCell ref="E38:E39"/>
    <mergeCell ref="E40:E41"/>
    <mergeCell ref="B68:B69"/>
    <mergeCell ref="C68:C69"/>
    <mergeCell ref="D68:D69"/>
    <mergeCell ref="F68:F69"/>
    <mergeCell ref="E68:E69"/>
    <mergeCell ref="C86:C87"/>
    <mergeCell ref="D86:D87"/>
    <mergeCell ref="F82:F83"/>
    <mergeCell ref="G82:G83"/>
    <mergeCell ref="C82:C83"/>
    <mergeCell ref="D82:D83"/>
    <mergeCell ref="F86:F87"/>
    <mergeCell ref="G86:G87"/>
    <mergeCell ref="E84:E85"/>
    <mergeCell ref="E86:E87"/>
    <mergeCell ref="H90:H91"/>
    <mergeCell ref="A90:A91"/>
    <mergeCell ref="B90:B91"/>
    <mergeCell ref="C90:C91"/>
    <mergeCell ref="D90:D91"/>
    <mergeCell ref="F90:F91"/>
    <mergeCell ref="G90:G91"/>
    <mergeCell ref="E90:E91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F84:F85"/>
    <mergeCell ref="G84:G85"/>
    <mergeCell ref="H84:H85"/>
    <mergeCell ref="A82:A83"/>
    <mergeCell ref="B82:B83"/>
    <mergeCell ref="A84:A85"/>
    <mergeCell ref="B84:B85"/>
    <mergeCell ref="C84:C85"/>
    <mergeCell ref="D84:D85"/>
    <mergeCell ref="C78:C79"/>
    <mergeCell ref="D78:D79"/>
    <mergeCell ref="E78:E79"/>
    <mergeCell ref="H82:H83"/>
    <mergeCell ref="H78:H79"/>
    <mergeCell ref="H80:H81"/>
    <mergeCell ref="F80:F81"/>
    <mergeCell ref="G80:G81"/>
    <mergeCell ref="F78:F79"/>
    <mergeCell ref="G78:G79"/>
    <mergeCell ref="A80:A81"/>
    <mergeCell ref="B80:B81"/>
    <mergeCell ref="C80:C81"/>
    <mergeCell ref="D80:D81"/>
    <mergeCell ref="A78:A79"/>
    <mergeCell ref="B78:B79"/>
    <mergeCell ref="H74:H75"/>
    <mergeCell ref="A76:A77"/>
    <mergeCell ref="B76:B77"/>
    <mergeCell ref="C76:C77"/>
    <mergeCell ref="D76:D77"/>
    <mergeCell ref="F76:F77"/>
    <mergeCell ref="G76:G77"/>
    <mergeCell ref="H76:H77"/>
    <mergeCell ref="A72:A73"/>
    <mergeCell ref="B72:B73"/>
    <mergeCell ref="F74:F75"/>
    <mergeCell ref="G74:G75"/>
    <mergeCell ref="E72:E73"/>
    <mergeCell ref="E74:E75"/>
    <mergeCell ref="A74:A75"/>
    <mergeCell ref="B74:B75"/>
    <mergeCell ref="C74:C75"/>
    <mergeCell ref="D74:D75"/>
    <mergeCell ref="C72:C73"/>
    <mergeCell ref="D72:D73"/>
    <mergeCell ref="G66:G67"/>
    <mergeCell ref="H66:H67"/>
    <mergeCell ref="F72:F73"/>
    <mergeCell ref="G72:G73"/>
    <mergeCell ref="H72:H73"/>
    <mergeCell ref="C70:C71"/>
    <mergeCell ref="C66:C67"/>
    <mergeCell ref="D66:D67"/>
    <mergeCell ref="G70:G71"/>
    <mergeCell ref="H64:H65"/>
    <mergeCell ref="H70:H71"/>
    <mergeCell ref="F70:F71"/>
    <mergeCell ref="G68:G69"/>
    <mergeCell ref="H68:H69"/>
    <mergeCell ref="G62:G63"/>
    <mergeCell ref="H62:H63"/>
    <mergeCell ref="F64:F65"/>
    <mergeCell ref="G64:G65"/>
    <mergeCell ref="F44:F45"/>
    <mergeCell ref="F46:F47"/>
    <mergeCell ref="F58:F59"/>
    <mergeCell ref="F62:F63"/>
    <mergeCell ref="F60:F61"/>
    <mergeCell ref="F66:F67"/>
    <mergeCell ref="F48:F49"/>
    <mergeCell ref="F50:F51"/>
    <mergeCell ref="F52:F53"/>
    <mergeCell ref="D70:D71"/>
    <mergeCell ref="A64:A65"/>
    <mergeCell ref="B64:B65"/>
    <mergeCell ref="C64:C65"/>
    <mergeCell ref="A70:A71"/>
    <mergeCell ref="B70:B71"/>
    <mergeCell ref="A66:A67"/>
    <mergeCell ref="B66:B67"/>
    <mergeCell ref="D64:D65"/>
    <mergeCell ref="A68:A69"/>
    <mergeCell ref="A62:A63"/>
    <mergeCell ref="B62:B63"/>
    <mergeCell ref="C62:C63"/>
    <mergeCell ref="D62:D63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G54:G55"/>
    <mergeCell ref="H54:H55"/>
    <mergeCell ref="F56:F57"/>
    <mergeCell ref="G56:G57"/>
    <mergeCell ref="H56:H57"/>
    <mergeCell ref="F54:F55"/>
    <mergeCell ref="H58:H59"/>
    <mergeCell ref="A56:A57"/>
    <mergeCell ref="B56:B57"/>
    <mergeCell ref="C56:C57"/>
    <mergeCell ref="D56:D57"/>
    <mergeCell ref="G58:G59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D40:D41"/>
    <mergeCell ref="A44:A45"/>
    <mergeCell ref="B44:B45"/>
    <mergeCell ref="C44:C45"/>
    <mergeCell ref="D44:D45"/>
    <mergeCell ref="D38:D39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F34:F35"/>
    <mergeCell ref="F36:F37"/>
    <mergeCell ref="F38:F39"/>
    <mergeCell ref="A36:A37"/>
    <mergeCell ref="B36:B37"/>
    <mergeCell ref="C36:C37"/>
    <mergeCell ref="D36:D37"/>
    <mergeCell ref="A38:A39"/>
    <mergeCell ref="B38:B39"/>
    <mergeCell ref="C38:C39"/>
    <mergeCell ref="A34:A35"/>
    <mergeCell ref="B34:B35"/>
    <mergeCell ref="C34:C35"/>
    <mergeCell ref="D34:D35"/>
    <mergeCell ref="A1:H1"/>
    <mergeCell ref="A32:A33"/>
    <mergeCell ref="B32:B33"/>
    <mergeCell ref="C32:C33"/>
    <mergeCell ref="D32:D33"/>
    <mergeCell ref="F32:F33"/>
    <mergeCell ref="G50:G51"/>
    <mergeCell ref="H50:H51"/>
    <mergeCell ref="G52:G53"/>
    <mergeCell ref="H52:H53"/>
    <mergeCell ref="G46:G47"/>
    <mergeCell ref="H46:H47"/>
    <mergeCell ref="G48:G49"/>
    <mergeCell ref="H48:H49"/>
    <mergeCell ref="G42:G43"/>
    <mergeCell ref="H42:H43"/>
    <mergeCell ref="G44:G45"/>
    <mergeCell ref="H44:H45"/>
    <mergeCell ref="G38:G39"/>
    <mergeCell ref="H38:H39"/>
    <mergeCell ref="G40:G41"/>
    <mergeCell ref="H40:H41"/>
    <mergeCell ref="H32:H33"/>
    <mergeCell ref="G34:G35"/>
    <mergeCell ref="H34:H35"/>
    <mergeCell ref="G36:G37"/>
    <mergeCell ref="H36:H37"/>
    <mergeCell ref="E10:E11"/>
    <mergeCell ref="A6:A7"/>
    <mergeCell ref="B6:B7"/>
    <mergeCell ref="G32:G33"/>
    <mergeCell ref="E28:E29"/>
    <mergeCell ref="E30:E31"/>
    <mergeCell ref="E32:E33"/>
    <mergeCell ref="E6:E7"/>
    <mergeCell ref="C4:C5"/>
    <mergeCell ref="D4:D5"/>
    <mergeCell ref="G8:G9"/>
    <mergeCell ref="C8:C9"/>
    <mergeCell ref="D8:D9"/>
    <mergeCell ref="C6:C7"/>
    <mergeCell ref="D6:D7"/>
    <mergeCell ref="E8:E9"/>
    <mergeCell ref="A8:A9"/>
    <mergeCell ref="B8:B9"/>
    <mergeCell ref="H4:H5"/>
    <mergeCell ref="F6:F7"/>
    <mergeCell ref="H6:H7"/>
    <mergeCell ref="G4:G5"/>
    <mergeCell ref="G6:G7"/>
    <mergeCell ref="E4:F5"/>
    <mergeCell ref="A4:A5"/>
    <mergeCell ref="B4:B5"/>
    <mergeCell ref="F8:F9"/>
    <mergeCell ref="H8:H9"/>
    <mergeCell ref="F10:F11"/>
    <mergeCell ref="H10:H11"/>
    <mergeCell ref="G10:G11"/>
    <mergeCell ref="A10:A11"/>
    <mergeCell ref="B10:B11"/>
    <mergeCell ref="C10:C11"/>
    <mergeCell ref="D10:D11"/>
    <mergeCell ref="C16:C17"/>
    <mergeCell ref="D16:D17"/>
    <mergeCell ref="C14:C15"/>
    <mergeCell ref="A12:A13"/>
    <mergeCell ref="B12:B13"/>
    <mergeCell ref="C12:C13"/>
    <mergeCell ref="D12:D13"/>
    <mergeCell ref="D14:D15"/>
    <mergeCell ref="A14:A15"/>
    <mergeCell ref="B14:B15"/>
    <mergeCell ref="A16:A17"/>
    <mergeCell ref="B16:B17"/>
    <mergeCell ref="E16:E17"/>
    <mergeCell ref="E18:E19"/>
    <mergeCell ref="H12:H13"/>
    <mergeCell ref="F14:F15"/>
    <mergeCell ref="H14:H15"/>
    <mergeCell ref="G12:G13"/>
    <mergeCell ref="G14:G15"/>
    <mergeCell ref="E12:E13"/>
    <mergeCell ref="E14:E15"/>
    <mergeCell ref="F12:F13"/>
    <mergeCell ref="F16:F17"/>
    <mergeCell ref="H16:H17"/>
    <mergeCell ref="G16:G17"/>
    <mergeCell ref="G18:G19"/>
    <mergeCell ref="A18:A19"/>
    <mergeCell ref="B18:B19"/>
    <mergeCell ref="C18:C19"/>
    <mergeCell ref="D18:D19"/>
    <mergeCell ref="E20:E21"/>
    <mergeCell ref="E22:E23"/>
    <mergeCell ref="A22:A23"/>
    <mergeCell ref="B22:B23"/>
    <mergeCell ref="A20:A21"/>
    <mergeCell ref="B20:B21"/>
    <mergeCell ref="C20:C21"/>
    <mergeCell ref="D20:D21"/>
    <mergeCell ref="C22:C23"/>
    <mergeCell ref="D22:D23"/>
    <mergeCell ref="F18:F19"/>
    <mergeCell ref="H18:H19"/>
    <mergeCell ref="F20:F21"/>
    <mergeCell ref="H20:H21"/>
    <mergeCell ref="F22:F23"/>
    <mergeCell ref="H22:H23"/>
    <mergeCell ref="G20:G21"/>
    <mergeCell ref="G22:G23"/>
    <mergeCell ref="E24:E25"/>
    <mergeCell ref="E26:E27"/>
    <mergeCell ref="A24:A25"/>
    <mergeCell ref="B24:B25"/>
    <mergeCell ref="C24:C25"/>
    <mergeCell ref="D24:D25"/>
    <mergeCell ref="F24:F25"/>
    <mergeCell ref="H24:H25"/>
    <mergeCell ref="G24:G25"/>
    <mergeCell ref="G26:G27"/>
    <mergeCell ref="A26:A27"/>
    <mergeCell ref="B26:B27"/>
    <mergeCell ref="C26:C27"/>
    <mergeCell ref="D26:D27"/>
    <mergeCell ref="A30:A31"/>
    <mergeCell ref="B30:B31"/>
    <mergeCell ref="C30:C31"/>
    <mergeCell ref="D30:D31"/>
    <mergeCell ref="A28:A29"/>
    <mergeCell ref="B28:B29"/>
    <mergeCell ref="C28:C29"/>
    <mergeCell ref="D28:D29"/>
    <mergeCell ref="F30:F31"/>
    <mergeCell ref="G30:G31"/>
    <mergeCell ref="G28:G29"/>
    <mergeCell ref="H30:H31"/>
    <mergeCell ref="F26:F27"/>
    <mergeCell ref="H26:H27"/>
    <mergeCell ref="F28:F29"/>
    <mergeCell ref="H28:H29"/>
    <mergeCell ref="H92:H93"/>
    <mergeCell ref="A94:A95"/>
    <mergeCell ref="B94:B95"/>
    <mergeCell ref="C94:C95"/>
    <mergeCell ref="D94:D95"/>
    <mergeCell ref="F94:F95"/>
    <mergeCell ref="G94:G95"/>
    <mergeCell ref="H94:H95"/>
    <mergeCell ref="A92:A93"/>
    <mergeCell ref="B92:B93"/>
    <mergeCell ref="G92:G93"/>
    <mergeCell ref="C92:C93"/>
    <mergeCell ref="D92:D93"/>
    <mergeCell ref="F96:F97"/>
    <mergeCell ref="G96:G97"/>
    <mergeCell ref="E94:E95"/>
    <mergeCell ref="E96:E97"/>
    <mergeCell ref="E92:E93"/>
    <mergeCell ref="B96:B97"/>
    <mergeCell ref="C96:C97"/>
    <mergeCell ref="D96:D97"/>
    <mergeCell ref="F92:F93"/>
    <mergeCell ref="B100:B101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E102:E103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0:A101"/>
    <mergeCell ref="F100:F101"/>
    <mergeCell ref="G100:G101"/>
    <mergeCell ref="C100:C101"/>
    <mergeCell ref="D100:D101"/>
    <mergeCell ref="E100:E101"/>
    <mergeCell ref="A104:A105"/>
    <mergeCell ref="B104:B105"/>
    <mergeCell ref="C104:C105"/>
    <mergeCell ref="D104:D105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08:A109"/>
    <mergeCell ref="B108:B109"/>
    <mergeCell ref="G108:G109"/>
    <mergeCell ref="C108:C109"/>
    <mergeCell ref="D108:D109"/>
    <mergeCell ref="F112:F113"/>
    <mergeCell ref="G112:G113"/>
    <mergeCell ref="E110:E111"/>
    <mergeCell ref="E112:E113"/>
    <mergeCell ref="B112:B113"/>
    <mergeCell ref="C112:C113"/>
    <mergeCell ref="D112:D113"/>
    <mergeCell ref="F108:F109"/>
    <mergeCell ref="B116:B117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2:A113"/>
    <mergeCell ref="E118:E119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16:A117"/>
    <mergeCell ref="F116:F117"/>
    <mergeCell ref="G116:G117"/>
    <mergeCell ref="C116:C117"/>
    <mergeCell ref="D116:D117"/>
    <mergeCell ref="E116:E117"/>
    <mergeCell ref="A120:A121"/>
    <mergeCell ref="B120:B121"/>
    <mergeCell ref="C120:C121"/>
    <mergeCell ref="D120:D121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C128:C129"/>
    <mergeCell ref="D128:D129"/>
    <mergeCell ref="A130:A131"/>
    <mergeCell ref="B130:B131"/>
    <mergeCell ref="C130:C131"/>
    <mergeCell ref="D130:D131"/>
    <mergeCell ref="A132:A133"/>
    <mergeCell ref="B132:B133"/>
    <mergeCell ref="C132:C133"/>
    <mergeCell ref="D132:D133"/>
    <mergeCell ref="F132:F133"/>
    <mergeCell ref="G132:G133"/>
    <mergeCell ref="H132:H133"/>
    <mergeCell ref="H128:H129"/>
    <mergeCell ref="F130:F131"/>
    <mergeCell ref="G130:G131"/>
    <mergeCell ref="F128:F129"/>
    <mergeCell ref="G128:G129"/>
    <mergeCell ref="H130:H131"/>
    <mergeCell ref="B2:C2"/>
    <mergeCell ref="D2:H2"/>
    <mergeCell ref="C3:D3"/>
    <mergeCell ref="G3:H3"/>
  </mergeCells>
  <printOptions horizontalCentered="1"/>
  <pageMargins left="0" right="0" top="0" bottom="0" header="0" footer="0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F58" sqref="F58:F5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214" t="s">
        <v>30</v>
      </c>
      <c r="B1" s="214"/>
      <c r="C1" s="214"/>
      <c r="D1" s="214"/>
      <c r="E1" s="214"/>
      <c r="F1" s="214"/>
      <c r="G1" s="214"/>
      <c r="H1" s="214"/>
    </row>
    <row r="2" spans="2:8" ht="19.5" customHeight="1" thickBot="1">
      <c r="B2" s="177" t="s">
        <v>33</v>
      </c>
      <c r="C2" s="177"/>
      <c r="D2" s="178" t="str">
        <f>HYPERLINK('[1]реквизиты'!$A$2)</f>
        <v>Чемпионат России по САМБО среди мужчин</v>
      </c>
      <c r="E2" s="176"/>
      <c r="F2" s="176"/>
      <c r="G2" s="176"/>
      <c r="H2" s="168"/>
    </row>
    <row r="3" spans="2:8" ht="12.75" customHeight="1">
      <c r="B3" s="112"/>
      <c r="C3" s="166" t="str">
        <f>HYPERLINK('[1]реквизиты'!$A$3)</f>
        <v>7-12  марта  2012 г.  г. Пермь</v>
      </c>
      <c r="D3" s="166"/>
      <c r="E3" s="131"/>
      <c r="G3" s="261" t="s">
        <v>248</v>
      </c>
      <c r="H3" s="261"/>
    </row>
    <row r="4" spans="1:8" ht="12.75" customHeight="1">
      <c r="A4" s="243" t="s">
        <v>2</v>
      </c>
      <c r="B4" s="243" t="s">
        <v>3</v>
      </c>
      <c r="C4" s="243" t="s">
        <v>4</v>
      </c>
      <c r="D4" s="243" t="s">
        <v>5</v>
      </c>
      <c r="E4" s="262" t="s">
        <v>6</v>
      </c>
      <c r="F4" s="263"/>
      <c r="G4" s="243" t="s">
        <v>9</v>
      </c>
      <c r="H4" s="243" t="s">
        <v>7</v>
      </c>
    </row>
    <row r="5" spans="1:8" ht="12.75" customHeight="1">
      <c r="A5" s="244"/>
      <c r="B5" s="244"/>
      <c r="C5" s="244"/>
      <c r="D5" s="244"/>
      <c r="E5" s="262"/>
      <c r="F5" s="263"/>
      <c r="G5" s="244"/>
      <c r="H5" s="244"/>
    </row>
    <row r="6" spans="1:8" ht="12.75" customHeight="1">
      <c r="A6" s="230" t="s">
        <v>34</v>
      </c>
      <c r="B6" s="231">
        <v>1</v>
      </c>
      <c r="C6" s="232" t="s">
        <v>222</v>
      </c>
      <c r="D6" s="240" t="s">
        <v>223</v>
      </c>
      <c r="E6" s="235" t="s">
        <v>206</v>
      </c>
      <c r="F6" s="226" t="s">
        <v>224</v>
      </c>
      <c r="G6" s="238" t="s">
        <v>225</v>
      </c>
      <c r="H6" s="227" t="s">
        <v>226</v>
      </c>
    </row>
    <row r="7" spans="1:8" ht="15" customHeight="1">
      <c r="A7" s="230"/>
      <c r="B7" s="231"/>
      <c r="C7" s="232"/>
      <c r="D7" s="227"/>
      <c r="E7" s="236"/>
      <c r="F7" s="226"/>
      <c r="G7" s="238"/>
      <c r="H7" s="227"/>
    </row>
    <row r="8" spans="1:8" ht="12.75" customHeight="1">
      <c r="A8" s="230" t="s">
        <v>35</v>
      </c>
      <c r="B8" s="234">
        <v>2</v>
      </c>
      <c r="C8" s="239" t="s">
        <v>179</v>
      </c>
      <c r="D8" s="241" t="s">
        <v>259</v>
      </c>
      <c r="E8" s="188" t="s">
        <v>138</v>
      </c>
      <c r="F8" s="224" t="s">
        <v>180</v>
      </c>
      <c r="G8" s="229"/>
      <c r="H8" s="225" t="s">
        <v>181</v>
      </c>
    </row>
    <row r="9" spans="1:8" ht="15" customHeight="1">
      <c r="A9" s="230"/>
      <c r="B9" s="234"/>
      <c r="C9" s="239"/>
      <c r="D9" s="242"/>
      <c r="E9" s="189"/>
      <c r="F9" s="224"/>
      <c r="G9" s="229"/>
      <c r="H9" s="225"/>
    </row>
    <row r="10" spans="1:8" ht="15" customHeight="1">
      <c r="A10" s="230" t="s">
        <v>36</v>
      </c>
      <c r="B10" s="231">
        <v>3</v>
      </c>
      <c r="C10" s="225" t="s">
        <v>195</v>
      </c>
      <c r="D10" s="233" t="s">
        <v>196</v>
      </c>
      <c r="E10" s="188" t="s">
        <v>107</v>
      </c>
      <c r="F10" s="224" t="s">
        <v>197</v>
      </c>
      <c r="G10" s="229" t="s">
        <v>198</v>
      </c>
      <c r="H10" s="225" t="s">
        <v>199</v>
      </c>
    </row>
    <row r="11" spans="1:8" ht="15.75" customHeight="1">
      <c r="A11" s="230"/>
      <c r="B11" s="231"/>
      <c r="C11" s="225"/>
      <c r="D11" s="233"/>
      <c r="E11" s="189"/>
      <c r="F11" s="224"/>
      <c r="G11" s="229"/>
      <c r="H11" s="225"/>
    </row>
    <row r="12" spans="1:8" ht="12.75" customHeight="1">
      <c r="A12" s="230" t="s">
        <v>249</v>
      </c>
      <c r="B12" s="234">
        <v>4</v>
      </c>
      <c r="C12" s="225" t="s">
        <v>142</v>
      </c>
      <c r="D12" s="233" t="s">
        <v>143</v>
      </c>
      <c r="E12" s="188" t="s">
        <v>118</v>
      </c>
      <c r="F12" s="224" t="s">
        <v>144</v>
      </c>
      <c r="G12" s="237" t="s">
        <v>145</v>
      </c>
      <c r="H12" s="225" t="s">
        <v>146</v>
      </c>
    </row>
    <row r="13" spans="1:8" ht="15" customHeight="1">
      <c r="A13" s="230"/>
      <c r="B13" s="234"/>
      <c r="C13" s="225"/>
      <c r="D13" s="233"/>
      <c r="E13" s="189"/>
      <c r="F13" s="224"/>
      <c r="G13" s="229"/>
      <c r="H13" s="225"/>
    </row>
    <row r="14" spans="1:8" ht="12.75" customHeight="1">
      <c r="A14" s="230" t="s">
        <v>37</v>
      </c>
      <c r="B14" s="234">
        <v>5</v>
      </c>
      <c r="C14" s="232" t="s">
        <v>236</v>
      </c>
      <c r="D14" s="227" t="s">
        <v>237</v>
      </c>
      <c r="E14" s="235" t="s">
        <v>138</v>
      </c>
      <c r="F14" s="226" t="s">
        <v>238</v>
      </c>
      <c r="G14" s="228"/>
      <c r="H14" s="227" t="s">
        <v>239</v>
      </c>
    </row>
    <row r="15" spans="1:8" ht="15" customHeight="1">
      <c r="A15" s="230"/>
      <c r="B15" s="234"/>
      <c r="C15" s="232"/>
      <c r="D15" s="227"/>
      <c r="E15" s="236"/>
      <c r="F15" s="226"/>
      <c r="G15" s="228"/>
      <c r="H15" s="227"/>
    </row>
    <row r="16" spans="1:8" ht="12.75" customHeight="1">
      <c r="A16" s="230" t="s">
        <v>250</v>
      </c>
      <c r="B16" s="234">
        <v>6</v>
      </c>
      <c r="C16" s="225" t="s">
        <v>132</v>
      </c>
      <c r="D16" s="233" t="s">
        <v>133</v>
      </c>
      <c r="E16" s="188" t="s">
        <v>124</v>
      </c>
      <c r="F16" s="224" t="s">
        <v>134</v>
      </c>
      <c r="G16" s="229"/>
      <c r="H16" s="225" t="s">
        <v>135</v>
      </c>
    </row>
    <row r="17" spans="1:8" ht="15" customHeight="1">
      <c r="A17" s="230"/>
      <c r="B17" s="234"/>
      <c r="C17" s="225"/>
      <c r="D17" s="233"/>
      <c r="E17" s="189"/>
      <c r="F17" s="224"/>
      <c r="G17" s="229"/>
      <c r="H17" s="225"/>
    </row>
    <row r="18" spans="1:8" ht="12.75" customHeight="1">
      <c r="A18" s="230" t="s">
        <v>38</v>
      </c>
      <c r="B18" s="234">
        <v>7</v>
      </c>
      <c r="C18" s="225" t="s">
        <v>154</v>
      </c>
      <c r="D18" s="233" t="s">
        <v>155</v>
      </c>
      <c r="E18" s="188" t="s">
        <v>124</v>
      </c>
      <c r="F18" s="224" t="s">
        <v>156</v>
      </c>
      <c r="G18" s="229" t="s">
        <v>157</v>
      </c>
      <c r="H18" s="225" t="s">
        <v>263</v>
      </c>
    </row>
    <row r="19" spans="1:8" ht="15" customHeight="1">
      <c r="A19" s="230"/>
      <c r="B19" s="234"/>
      <c r="C19" s="225"/>
      <c r="D19" s="233"/>
      <c r="E19" s="189"/>
      <c r="F19" s="224"/>
      <c r="G19" s="229"/>
      <c r="H19" s="225"/>
    </row>
    <row r="20" spans="1:8" ht="12.75" customHeight="1">
      <c r="A20" s="230" t="s">
        <v>39</v>
      </c>
      <c r="B20" s="231">
        <v>8</v>
      </c>
      <c r="C20" s="232" t="s">
        <v>204</v>
      </c>
      <c r="D20" s="227" t="s">
        <v>205</v>
      </c>
      <c r="E20" s="235" t="s">
        <v>206</v>
      </c>
      <c r="F20" s="226" t="s">
        <v>207</v>
      </c>
      <c r="G20" s="238" t="s">
        <v>208</v>
      </c>
      <c r="H20" s="227" t="s">
        <v>209</v>
      </c>
    </row>
    <row r="21" spans="1:8" ht="15" customHeight="1">
      <c r="A21" s="230"/>
      <c r="B21" s="231"/>
      <c r="C21" s="232"/>
      <c r="D21" s="227"/>
      <c r="E21" s="236"/>
      <c r="F21" s="226"/>
      <c r="G21" s="238"/>
      <c r="H21" s="227"/>
    </row>
    <row r="22" spans="1:8" ht="12.75" customHeight="1">
      <c r="A22" s="230" t="s">
        <v>40</v>
      </c>
      <c r="B22" s="234">
        <v>9</v>
      </c>
      <c r="C22" s="225" t="s">
        <v>161</v>
      </c>
      <c r="D22" s="233" t="s">
        <v>162</v>
      </c>
      <c r="E22" s="188" t="s">
        <v>152</v>
      </c>
      <c r="F22" s="224" t="s">
        <v>163</v>
      </c>
      <c r="G22" s="229">
        <v>1164</v>
      </c>
      <c r="H22" s="225" t="s">
        <v>264</v>
      </c>
    </row>
    <row r="23" spans="1:8" ht="15" customHeight="1">
      <c r="A23" s="230"/>
      <c r="B23" s="234"/>
      <c r="C23" s="225"/>
      <c r="D23" s="233"/>
      <c r="E23" s="189"/>
      <c r="F23" s="224"/>
      <c r="G23" s="229"/>
      <c r="H23" s="225"/>
    </row>
    <row r="24" spans="1:8" ht="12.75" customHeight="1">
      <c r="A24" s="230" t="s">
        <v>41</v>
      </c>
      <c r="B24" s="231">
        <v>10</v>
      </c>
      <c r="C24" s="225" t="s">
        <v>122</v>
      </c>
      <c r="D24" s="233" t="s">
        <v>123</v>
      </c>
      <c r="E24" s="188" t="s">
        <v>124</v>
      </c>
      <c r="F24" s="224" t="s">
        <v>125</v>
      </c>
      <c r="G24" s="237" t="s">
        <v>126</v>
      </c>
      <c r="H24" s="225" t="s">
        <v>127</v>
      </c>
    </row>
    <row r="25" spans="1:8" ht="15" customHeight="1">
      <c r="A25" s="230"/>
      <c r="B25" s="231"/>
      <c r="C25" s="225"/>
      <c r="D25" s="233"/>
      <c r="E25" s="189"/>
      <c r="F25" s="224"/>
      <c r="G25" s="229"/>
      <c r="H25" s="225"/>
    </row>
    <row r="26" spans="1:8" ht="12.75" customHeight="1">
      <c r="A26" s="230" t="s">
        <v>42</v>
      </c>
      <c r="B26" s="231">
        <v>11</v>
      </c>
      <c r="C26" s="232" t="s">
        <v>232</v>
      </c>
      <c r="D26" s="227" t="s">
        <v>233</v>
      </c>
      <c r="E26" s="235" t="s">
        <v>152</v>
      </c>
      <c r="F26" s="226" t="s">
        <v>234</v>
      </c>
      <c r="G26" s="228"/>
      <c r="H26" s="227" t="s">
        <v>235</v>
      </c>
    </row>
    <row r="27" spans="1:8" ht="15" customHeight="1">
      <c r="A27" s="230"/>
      <c r="B27" s="231"/>
      <c r="C27" s="232"/>
      <c r="D27" s="227"/>
      <c r="E27" s="236"/>
      <c r="F27" s="226"/>
      <c r="G27" s="228"/>
      <c r="H27" s="227"/>
    </row>
    <row r="28" spans="1:8" ht="15.75" customHeight="1">
      <c r="A28" s="230" t="s">
        <v>43</v>
      </c>
      <c r="B28" s="234">
        <v>12</v>
      </c>
      <c r="C28" s="225" t="s">
        <v>150</v>
      </c>
      <c r="D28" s="233" t="s">
        <v>151</v>
      </c>
      <c r="E28" s="188" t="s">
        <v>152</v>
      </c>
      <c r="F28" s="224" t="s">
        <v>153</v>
      </c>
      <c r="G28" s="229"/>
      <c r="H28" s="225" t="s">
        <v>264</v>
      </c>
    </row>
    <row r="29" spans="1:8" ht="15" customHeight="1">
      <c r="A29" s="230"/>
      <c r="B29" s="234"/>
      <c r="C29" s="225"/>
      <c r="D29" s="233"/>
      <c r="E29" s="189"/>
      <c r="F29" s="224"/>
      <c r="G29" s="229"/>
      <c r="H29" s="225"/>
    </row>
    <row r="30" spans="1:8" ht="12.75" customHeight="1">
      <c r="A30" s="230" t="s">
        <v>44</v>
      </c>
      <c r="B30" s="231">
        <v>13</v>
      </c>
      <c r="C30" s="232" t="s">
        <v>210</v>
      </c>
      <c r="D30" s="227" t="s">
        <v>211</v>
      </c>
      <c r="E30" s="235" t="s">
        <v>212</v>
      </c>
      <c r="F30" s="226" t="s">
        <v>213</v>
      </c>
      <c r="G30" s="228"/>
      <c r="H30" s="227" t="s">
        <v>214</v>
      </c>
    </row>
    <row r="31" spans="1:8" ht="15" customHeight="1">
      <c r="A31" s="230"/>
      <c r="B31" s="231"/>
      <c r="C31" s="232"/>
      <c r="D31" s="227"/>
      <c r="E31" s="236"/>
      <c r="F31" s="226"/>
      <c r="G31" s="228"/>
      <c r="H31" s="227"/>
    </row>
    <row r="32" spans="1:8" ht="12.75" customHeight="1">
      <c r="A32" s="230" t="s">
        <v>45</v>
      </c>
      <c r="B32" s="231">
        <v>14</v>
      </c>
      <c r="C32" s="225" t="s">
        <v>227</v>
      </c>
      <c r="D32" s="233" t="s">
        <v>228</v>
      </c>
      <c r="E32" s="188" t="s">
        <v>229</v>
      </c>
      <c r="F32" s="224" t="s">
        <v>230</v>
      </c>
      <c r="G32" s="229"/>
      <c r="H32" s="225" t="s">
        <v>231</v>
      </c>
    </row>
    <row r="33" spans="1:8" ht="15" customHeight="1">
      <c r="A33" s="230"/>
      <c r="B33" s="231"/>
      <c r="C33" s="225"/>
      <c r="D33" s="233"/>
      <c r="E33" s="189"/>
      <c r="F33" s="224"/>
      <c r="G33" s="229"/>
      <c r="H33" s="225"/>
    </row>
    <row r="34" spans="1:8" ht="12.75" customHeight="1">
      <c r="A34" s="230" t="s">
        <v>46</v>
      </c>
      <c r="B34" s="234">
        <v>15</v>
      </c>
      <c r="C34" s="225" t="s">
        <v>191</v>
      </c>
      <c r="D34" s="233" t="s">
        <v>192</v>
      </c>
      <c r="E34" s="188" t="s">
        <v>118</v>
      </c>
      <c r="F34" s="224" t="s">
        <v>119</v>
      </c>
      <c r="G34" s="229" t="s">
        <v>193</v>
      </c>
      <c r="H34" s="225" t="s">
        <v>194</v>
      </c>
    </row>
    <row r="35" spans="1:8" ht="15" customHeight="1">
      <c r="A35" s="230"/>
      <c r="B35" s="234"/>
      <c r="C35" s="225"/>
      <c r="D35" s="233"/>
      <c r="E35" s="189"/>
      <c r="F35" s="224"/>
      <c r="G35" s="229"/>
      <c r="H35" s="225"/>
    </row>
    <row r="36" spans="1:8" ht="15.75" customHeight="1">
      <c r="A36" s="230" t="s">
        <v>47</v>
      </c>
      <c r="B36" s="234">
        <v>16</v>
      </c>
      <c r="C36" s="225" t="s">
        <v>168</v>
      </c>
      <c r="D36" s="233" t="s">
        <v>260</v>
      </c>
      <c r="E36" s="188" t="s">
        <v>112</v>
      </c>
      <c r="F36" s="224" t="s">
        <v>169</v>
      </c>
      <c r="G36" s="229"/>
      <c r="H36" s="225" t="s">
        <v>170</v>
      </c>
    </row>
    <row r="37" spans="1:8" ht="12.75" customHeight="1">
      <c r="A37" s="230"/>
      <c r="B37" s="234"/>
      <c r="C37" s="225"/>
      <c r="D37" s="233"/>
      <c r="E37" s="189"/>
      <c r="F37" s="224"/>
      <c r="G37" s="229"/>
      <c r="H37" s="225"/>
    </row>
    <row r="38" spans="1:8" ht="12.75" customHeight="1">
      <c r="A38" s="230" t="s">
        <v>48</v>
      </c>
      <c r="B38" s="234">
        <v>17</v>
      </c>
      <c r="C38" s="232" t="s">
        <v>217</v>
      </c>
      <c r="D38" s="227" t="s">
        <v>218</v>
      </c>
      <c r="E38" s="235" t="s">
        <v>219</v>
      </c>
      <c r="F38" s="226" t="s">
        <v>220</v>
      </c>
      <c r="G38" s="228"/>
      <c r="H38" s="227" t="s">
        <v>221</v>
      </c>
    </row>
    <row r="39" spans="1:8" ht="12.75" customHeight="1">
      <c r="A39" s="230"/>
      <c r="B39" s="234"/>
      <c r="C39" s="232"/>
      <c r="D39" s="227"/>
      <c r="E39" s="236"/>
      <c r="F39" s="226"/>
      <c r="G39" s="228"/>
      <c r="H39" s="227"/>
    </row>
    <row r="40" spans="1:8" ht="12.75" customHeight="1">
      <c r="A40" s="230" t="s">
        <v>49</v>
      </c>
      <c r="B40" s="231">
        <v>18</v>
      </c>
      <c r="C40" s="225" t="s">
        <v>171</v>
      </c>
      <c r="D40" s="233" t="s">
        <v>172</v>
      </c>
      <c r="E40" s="188" t="s">
        <v>107</v>
      </c>
      <c r="F40" s="224" t="s">
        <v>173</v>
      </c>
      <c r="G40" s="229" t="s">
        <v>174</v>
      </c>
      <c r="H40" s="225" t="s">
        <v>175</v>
      </c>
    </row>
    <row r="41" spans="1:8" ht="12.75" customHeight="1">
      <c r="A41" s="230"/>
      <c r="B41" s="231"/>
      <c r="C41" s="225"/>
      <c r="D41" s="233"/>
      <c r="E41" s="189"/>
      <c r="F41" s="224"/>
      <c r="G41" s="229"/>
      <c r="H41" s="225"/>
    </row>
    <row r="42" spans="1:8" ht="12.75" customHeight="1">
      <c r="A42" s="230" t="s">
        <v>50</v>
      </c>
      <c r="B42" s="234">
        <v>19</v>
      </c>
      <c r="C42" s="225" t="s">
        <v>164</v>
      </c>
      <c r="D42" s="233" t="s">
        <v>165</v>
      </c>
      <c r="E42" s="188" t="s">
        <v>118</v>
      </c>
      <c r="F42" s="224" t="s">
        <v>144</v>
      </c>
      <c r="G42" s="237" t="s">
        <v>166</v>
      </c>
      <c r="H42" s="225" t="s">
        <v>167</v>
      </c>
    </row>
    <row r="43" spans="1:8" ht="12.75" customHeight="1">
      <c r="A43" s="230"/>
      <c r="B43" s="234"/>
      <c r="C43" s="225"/>
      <c r="D43" s="233"/>
      <c r="E43" s="189"/>
      <c r="F43" s="224"/>
      <c r="G43" s="229"/>
      <c r="H43" s="225"/>
    </row>
    <row r="44" spans="1:8" ht="12.75" customHeight="1">
      <c r="A44" s="230" t="s">
        <v>51</v>
      </c>
      <c r="B44" s="234">
        <v>20</v>
      </c>
      <c r="C44" s="225" t="s">
        <v>244</v>
      </c>
      <c r="D44" s="233" t="s">
        <v>245</v>
      </c>
      <c r="E44" s="188" t="s">
        <v>112</v>
      </c>
      <c r="F44" s="224" t="s">
        <v>246</v>
      </c>
      <c r="G44" s="229"/>
      <c r="H44" s="225" t="s">
        <v>247</v>
      </c>
    </row>
    <row r="45" spans="1:8" ht="12.75" customHeight="1">
      <c r="A45" s="230"/>
      <c r="B45" s="234"/>
      <c r="C45" s="225"/>
      <c r="D45" s="233"/>
      <c r="E45" s="189"/>
      <c r="F45" s="224"/>
      <c r="G45" s="229"/>
      <c r="H45" s="225"/>
    </row>
    <row r="46" spans="1:8" ht="12.75" customHeight="1">
      <c r="A46" s="230" t="s">
        <v>52</v>
      </c>
      <c r="B46" s="234">
        <v>21</v>
      </c>
      <c r="C46" s="225" t="s">
        <v>176</v>
      </c>
      <c r="D46" s="233" t="s">
        <v>177</v>
      </c>
      <c r="E46" s="188" t="s">
        <v>124</v>
      </c>
      <c r="F46" s="224" t="s">
        <v>125</v>
      </c>
      <c r="G46" s="229"/>
      <c r="H46" s="225" t="s">
        <v>178</v>
      </c>
    </row>
    <row r="47" spans="1:8" ht="12.75" customHeight="1">
      <c r="A47" s="230"/>
      <c r="B47" s="234"/>
      <c r="C47" s="225"/>
      <c r="D47" s="233"/>
      <c r="E47" s="189"/>
      <c r="F47" s="224"/>
      <c r="G47" s="229"/>
      <c r="H47" s="225"/>
    </row>
    <row r="48" spans="1:8" ht="12.75" customHeight="1">
      <c r="A48" s="230" t="s">
        <v>53</v>
      </c>
      <c r="B48" s="231">
        <v>22</v>
      </c>
      <c r="C48" s="225" t="s">
        <v>116</v>
      </c>
      <c r="D48" s="233" t="s">
        <v>117</v>
      </c>
      <c r="E48" s="188" t="s">
        <v>118</v>
      </c>
      <c r="F48" s="224" t="s">
        <v>119</v>
      </c>
      <c r="G48" s="229" t="s">
        <v>120</v>
      </c>
      <c r="H48" s="225" t="s">
        <v>121</v>
      </c>
    </row>
    <row r="49" spans="1:8" ht="12.75" customHeight="1">
      <c r="A49" s="230"/>
      <c r="B49" s="231"/>
      <c r="C49" s="225"/>
      <c r="D49" s="233"/>
      <c r="E49" s="189"/>
      <c r="F49" s="224"/>
      <c r="G49" s="229"/>
      <c r="H49" s="225"/>
    </row>
    <row r="50" spans="1:8" ht="12.75" customHeight="1">
      <c r="A50" s="230" t="s">
        <v>54</v>
      </c>
      <c r="B50" s="231">
        <v>23</v>
      </c>
      <c r="C50" s="225" t="s">
        <v>136</v>
      </c>
      <c r="D50" s="233" t="s">
        <v>137</v>
      </c>
      <c r="E50" s="188" t="s">
        <v>138</v>
      </c>
      <c r="F50" s="224" t="s">
        <v>139</v>
      </c>
      <c r="G50" s="229" t="s">
        <v>140</v>
      </c>
      <c r="H50" s="225" t="s">
        <v>141</v>
      </c>
    </row>
    <row r="51" spans="1:8" ht="12.75" customHeight="1">
      <c r="A51" s="230"/>
      <c r="B51" s="231"/>
      <c r="C51" s="225"/>
      <c r="D51" s="233"/>
      <c r="E51" s="189"/>
      <c r="F51" s="224"/>
      <c r="G51" s="229"/>
      <c r="H51" s="225"/>
    </row>
    <row r="52" spans="1:8" ht="12.75" customHeight="1">
      <c r="A52" s="230" t="s">
        <v>55</v>
      </c>
      <c r="B52" s="231">
        <v>24</v>
      </c>
      <c r="C52" s="225" t="s">
        <v>128</v>
      </c>
      <c r="D52" s="233" t="s">
        <v>129</v>
      </c>
      <c r="E52" s="188" t="s">
        <v>118</v>
      </c>
      <c r="F52" s="224" t="s">
        <v>130</v>
      </c>
      <c r="G52" s="229"/>
      <c r="H52" s="225" t="s">
        <v>131</v>
      </c>
    </row>
    <row r="53" spans="1:8" ht="12.75" customHeight="1">
      <c r="A53" s="230"/>
      <c r="B53" s="231"/>
      <c r="C53" s="225"/>
      <c r="D53" s="233"/>
      <c r="E53" s="189"/>
      <c r="F53" s="224"/>
      <c r="G53" s="229"/>
      <c r="H53" s="225"/>
    </row>
    <row r="54" spans="1:8" ht="12.75" customHeight="1">
      <c r="A54" s="230" t="s">
        <v>56</v>
      </c>
      <c r="B54" s="231">
        <v>25</v>
      </c>
      <c r="C54" s="225" t="s">
        <v>147</v>
      </c>
      <c r="D54" s="233" t="s">
        <v>148</v>
      </c>
      <c r="E54" s="188" t="s">
        <v>118</v>
      </c>
      <c r="F54" s="224" t="s">
        <v>144</v>
      </c>
      <c r="G54" s="237" t="s">
        <v>149</v>
      </c>
      <c r="H54" s="225" t="s">
        <v>146</v>
      </c>
    </row>
    <row r="55" spans="1:8" ht="12.75" customHeight="1">
      <c r="A55" s="230"/>
      <c r="B55" s="231"/>
      <c r="C55" s="225"/>
      <c r="D55" s="233"/>
      <c r="E55" s="189"/>
      <c r="F55" s="224"/>
      <c r="G55" s="229"/>
      <c r="H55" s="225"/>
    </row>
    <row r="56" spans="1:8" ht="12.75" customHeight="1">
      <c r="A56" s="230" t="s">
        <v>57</v>
      </c>
      <c r="B56" s="234">
        <v>26</v>
      </c>
      <c r="C56" s="225" t="s">
        <v>182</v>
      </c>
      <c r="D56" s="233" t="s">
        <v>177</v>
      </c>
      <c r="E56" s="188" t="s">
        <v>112</v>
      </c>
      <c r="F56" s="224" t="s">
        <v>183</v>
      </c>
      <c r="G56" s="229" t="s">
        <v>184</v>
      </c>
      <c r="H56" s="225" t="s">
        <v>185</v>
      </c>
    </row>
    <row r="57" spans="1:8" ht="12.75" customHeight="1">
      <c r="A57" s="230"/>
      <c r="B57" s="234"/>
      <c r="C57" s="225"/>
      <c r="D57" s="233"/>
      <c r="E57" s="189"/>
      <c r="F57" s="224"/>
      <c r="G57" s="229"/>
      <c r="H57" s="225"/>
    </row>
    <row r="58" spans="1:8" ht="12.75" customHeight="1">
      <c r="A58" s="230" t="s">
        <v>58</v>
      </c>
      <c r="B58" s="234">
        <v>27</v>
      </c>
      <c r="C58" s="232" t="s">
        <v>215</v>
      </c>
      <c r="D58" s="227" t="s">
        <v>262</v>
      </c>
      <c r="E58" s="235" t="s">
        <v>124</v>
      </c>
      <c r="F58" s="226" t="s">
        <v>134</v>
      </c>
      <c r="G58" s="228"/>
      <c r="H58" s="227" t="s">
        <v>216</v>
      </c>
    </row>
    <row r="59" spans="1:8" ht="12.75" customHeight="1">
      <c r="A59" s="230"/>
      <c r="B59" s="234"/>
      <c r="C59" s="232"/>
      <c r="D59" s="227"/>
      <c r="E59" s="236"/>
      <c r="F59" s="226"/>
      <c r="G59" s="228"/>
      <c r="H59" s="227"/>
    </row>
    <row r="60" spans="1:8" ht="12.75" customHeight="1">
      <c r="A60" s="230" t="s">
        <v>59</v>
      </c>
      <c r="B60" s="234">
        <v>28</v>
      </c>
      <c r="C60" s="239" t="s">
        <v>240</v>
      </c>
      <c r="D60" s="241" t="s">
        <v>261</v>
      </c>
      <c r="E60" s="188" t="s">
        <v>138</v>
      </c>
      <c r="F60" s="224" t="s">
        <v>241</v>
      </c>
      <c r="G60" s="229" t="s">
        <v>242</v>
      </c>
      <c r="H60" s="225" t="s">
        <v>243</v>
      </c>
    </row>
    <row r="61" spans="1:8" ht="12.75" customHeight="1">
      <c r="A61" s="230"/>
      <c r="B61" s="234"/>
      <c r="C61" s="239"/>
      <c r="D61" s="242"/>
      <c r="E61" s="189"/>
      <c r="F61" s="224"/>
      <c r="G61" s="229"/>
      <c r="H61" s="225"/>
    </row>
    <row r="62" spans="1:8" ht="12.75" customHeight="1">
      <c r="A62" s="230" t="s">
        <v>60</v>
      </c>
      <c r="B62" s="234">
        <v>29</v>
      </c>
      <c r="C62" s="225" t="s">
        <v>105</v>
      </c>
      <c r="D62" s="233" t="s">
        <v>106</v>
      </c>
      <c r="E62" s="188" t="s">
        <v>107</v>
      </c>
      <c r="F62" s="224" t="s">
        <v>108</v>
      </c>
      <c r="G62" s="229"/>
      <c r="H62" s="225" t="s">
        <v>109</v>
      </c>
    </row>
    <row r="63" spans="1:8" ht="12.75" customHeight="1">
      <c r="A63" s="230"/>
      <c r="B63" s="234"/>
      <c r="C63" s="225"/>
      <c r="D63" s="233"/>
      <c r="E63" s="189"/>
      <c r="F63" s="224"/>
      <c r="G63" s="229"/>
      <c r="H63" s="225"/>
    </row>
    <row r="64" spans="1:8" ht="12.75" customHeight="1">
      <c r="A64" s="230" t="s">
        <v>61</v>
      </c>
      <c r="B64" s="234">
        <v>30</v>
      </c>
      <c r="C64" s="225" t="s">
        <v>186</v>
      </c>
      <c r="D64" s="233" t="s">
        <v>187</v>
      </c>
      <c r="E64" s="188" t="s">
        <v>107</v>
      </c>
      <c r="F64" s="224" t="s">
        <v>188</v>
      </c>
      <c r="G64" s="229" t="s">
        <v>189</v>
      </c>
      <c r="H64" s="225" t="s">
        <v>190</v>
      </c>
    </row>
    <row r="65" spans="1:8" ht="12.75" customHeight="1">
      <c r="A65" s="230"/>
      <c r="B65" s="234"/>
      <c r="C65" s="225"/>
      <c r="D65" s="233"/>
      <c r="E65" s="189"/>
      <c r="F65" s="224"/>
      <c r="G65" s="229"/>
      <c r="H65" s="225"/>
    </row>
    <row r="66" spans="1:8" ht="12.75" customHeight="1">
      <c r="A66" s="230" t="s">
        <v>62</v>
      </c>
      <c r="B66" s="234">
        <v>31</v>
      </c>
      <c r="C66" s="225" t="s">
        <v>110</v>
      </c>
      <c r="D66" s="233" t="s">
        <v>111</v>
      </c>
      <c r="E66" s="188" t="s">
        <v>112</v>
      </c>
      <c r="F66" s="224" t="s">
        <v>113</v>
      </c>
      <c r="G66" s="229" t="s">
        <v>114</v>
      </c>
      <c r="H66" s="225" t="s">
        <v>115</v>
      </c>
    </row>
    <row r="67" spans="1:8" ht="12.75" customHeight="1">
      <c r="A67" s="230"/>
      <c r="B67" s="234"/>
      <c r="C67" s="225"/>
      <c r="D67" s="233"/>
      <c r="E67" s="189"/>
      <c r="F67" s="224"/>
      <c r="G67" s="229"/>
      <c r="H67" s="225"/>
    </row>
    <row r="68" spans="1:8" ht="12.75" customHeight="1">
      <c r="A68" s="230" t="s">
        <v>63</v>
      </c>
      <c r="B68" s="231">
        <v>32</v>
      </c>
      <c r="C68" s="225" t="s">
        <v>158</v>
      </c>
      <c r="D68" s="233" t="s">
        <v>159</v>
      </c>
      <c r="E68" s="188" t="s">
        <v>124</v>
      </c>
      <c r="F68" s="224" t="s">
        <v>125</v>
      </c>
      <c r="G68" s="229" t="s">
        <v>160</v>
      </c>
      <c r="H68" s="225" t="s">
        <v>265</v>
      </c>
    </row>
    <row r="69" spans="1:8" ht="12.75" customHeight="1">
      <c r="A69" s="230"/>
      <c r="B69" s="231"/>
      <c r="C69" s="225"/>
      <c r="D69" s="233"/>
      <c r="E69" s="189"/>
      <c r="F69" s="224"/>
      <c r="G69" s="229"/>
      <c r="H69" s="225"/>
    </row>
    <row r="70" spans="1:8" ht="12.75" customHeight="1">
      <c r="A70" s="230" t="s">
        <v>64</v>
      </c>
      <c r="B70" s="231">
        <v>33</v>
      </c>
      <c r="C70" s="232" t="s">
        <v>200</v>
      </c>
      <c r="D70" s="227" t="s">
        <v>201</v>
      </c>
      <c r="E70" s="235" t="s">
        <v>138</v>
      </c>
      <c r="F70" s="226" t="s">
        <v>202</v>
      </c>
      <c r="G70" s="228"/>
      <c r="H70" s="227" t="s">
        <v>203</v>
      </c>
    </row>
    <row r="71" spans="1:8" ht="12.75" customHeight="1">
      <c r="A71" s="230"/>
      <c r="B71" s="231"/>
      <c r="C71" s="232"/>
      <c r="D71" s="227"/>
      <c r="E71" s="236"/>
      <c r="F71" s="226"/>
      <c r="G71" s="228"/>
      <c r="H71" s="227"/>
    </row>
    <row r="72" spans="1:8" ht="12.75" customHeight="1">
      <c r="A72" s="230"/>
      <c r="B72" s="234"/>
      <c r="C72" s="225"/>
      <c r="D72" s="233"/>
      <c r="E72" s="188"/>
      <c r="F72" s="224"/>
      <c r="G72" s="233"/>
      <c r="H72" s="225"/>
    </row>
    <row r="73" spans="1:8" ht="12.75" customHeight="1">
      <c r="A73" s="230"/>
      <c r="B73" s="234"/>
      <c r="C73" s="225"/>
      <c r="D73" s="233"/>
      <c r="E73" s="189"/>
      <c r="F73" s="224"/>
      <c r="G73" s="233"/>
      <c r="H73" s="225"/>
    </row>
    <row r="74" spans="1:8" ht="12.75" customHeight="1">
      <c r="A74" s="245"/>
      <c r="B74" s="231"/>
      <c r="C74" s="239"/>
      <c r="D74" s="241"/>
      <c r="E74" s="188"/>
      <c r="F74" s="224"/>
      <c r="G74" s="247"/>
      <c r="H74" s="239"/>
    </row>
    <row r="75" spans="1:8" ht="12.75" customHeight="1">
      <c r="A75" s="245"/>
      <c r="B75" s="231"/>
      <c r="C75" s="239"/>
      <c r="D75" s="246"/>
      <c r="E75" s="189"/>
      <c r="F75" s="224"/>
      <c r="G75" s="247"/>
      <c r="H75" s="246"/>
    </row>
    <row r="76" spans="1:8" ht="12.75" customHeight="1">
      <c r="A76" s="230"/>
      <c r="B76" s="248"/>
      <c r="C76" s="249"/>
      <c r="D76" s="251"/>
      <c r="E76" s="256"/>
      <c r="F76" s="252"/>
      <c r="G76" s="254"/>
      <c r="H76" s="249"/>
    </row>
    <row r="77" spans="1:8" ht="12.75" customHeight="1">
      <c r="A77" s="230"/>
      <c r="B77" s="248"/>
      <c r="C77" s="250"/>
      <c r="D77" s="244"/>
      <c r="E77" s="257"/>
      <c r="F77" s="253"/>
      <c r="G77" s="255"/>
      <c r="H77" s="250"/>
    </row>
    <row r="78" spans="1:8" ht="12.75" customHeight="1">
      <c r="A78" s="230"/>
      <c r="B78" s="248"/>
      <c r="C78" s="249"/>
      <c r="D78" s="251"/>
      <c r="E78" s="256"/>
      <c r="F78" s="252"/>
      <c r="G78" s="254"/>
      <c r="H78" s="249"/>
    </row>
    <row r="79" spans="1:8" ht="12.75" customHeight="1">
      <c r="A79" s="230"/>
      <c r="B79" s="248"/>
      <c r="C79" s="250"/>
      <c r="D79" s="244"/>
      <c r="E79" s="257"/>
      <c r="F79" s="253"/>
      <c r="G79" s="255"/>
      <c r="H79" s="250"/>
    </row>
    <row r="80" spans="1:8" ht="12.75" customHeight="1">
      <c r="A80" s="230"/>
      <c r="B80" s="248"/>
      <c r="C80" s="249"/>
      <c r="D80" s="251"/>
      <c r="E80" s="256"/>
      <c r="F80" s="252"/>
      <c r="G80" s="254"/>
      <c r="H80" s="249"/>
    </row>
    <row r="81" spans="1:8" ht="12.75" customHeight="1">
      <c r="A81" s="230"/>
      <c r="B81" s="248"/>
      <c r="C81" s="250"/>
      <c r="D81" s="244"/>
      <c r="E81" s="257"/>
      <c r="F81" s="253"/>
      <c r="G81" s="255"/>
      <c r="H81" s="250"/>
    </row>
    <row r="82" spans="1:8" ht="12.75" customHeight="1">
      <c r="A82" s="230"/>
      <c r="B82" s="248"/>
      <c r="C82" s="249"/>
      <c r="D82" s="251"/>
      <c r="E82" s="256"/>
      <c r="F82" s="252"/>
      <c r="G82" s="254"/>
      <c r="H82" s="249"/>
    </row>
    <row r="83" spans="1:8" ht="12.75" customHeight="1">
      <c r="A83" s="230"/>
      <c r="B83" s="248"/>
      <c r="C83" s="250"/>
      <c r="D83" s="244"/>
      <c r="E83" s="257"/>
      <c r="F83" s="253"/>
      <c r="G83" s="255"/>
      <c r="H83" s="250"/>
    </row>
    <row r="84" spans="1:8" ht="12.75" customHeight="1">
      <c r="A84" s="258"/>
      <c r="B84" s="248"/>
      <c r="C84" s="239"/>
      <c r="D84" s="242"/>
      <c r="E84" s="256"/>
      <c r="F84" s="252"/>
      <c r="G84" s="247"/>
      <c r="H84" s="249"/>
    </row>
    <row r="85" spans="1:8" ht="12.75" customHeight="1">
      <c r="A85" s="258"/>
      <c r="B85" s="248"/>
      <c r="C85" s="239"/>
      <c r="D85" s="242"/>
      <c r="E85" s="257"/>
      <c r="F85" s="253"/>
      <c r="G85" s="247"/>
      <c r="H85" s="250"/>
    </row>
    <row r="86" spans="1:8" ht="12.75" customHeight="1">
      <c r="A86" s="258"/>
      <c r="B86" s="248"/>
      <c r="C86" s="239"/>
      <c r="D86" s="242"/>
      <c r="E86" s="256"/>
      <c r="F86" s="252"/>
      <c r="G86" s="247"/>
      <c r="H86" s="239"/>
    </row>
    <row r="87" spans="1:8" ht="12.75" customHeight="1">
      <c r="A87" s="258"/>
      <c r="B87" s="248"/>
      <c r="C87" s="239"/>
      <c r="D87" s="242"/>
      <c r="E87" s="257"/>
      <c r="F87" s="253"/>
      <c r="G87" s="247"/>
      <c r="H87" s="249"/>
    </row>
    <row r="88" spans="1:8" ht="12.75" customHeight="1">
      <c r="A88" s="258"/>
      <c r="B88" s="248"/>
      <c r="C88" s="239"/>
      <c r="D88" s="242"/>
      <c r="E88" s="256"/>
      <c r="F88" s="252"/>
      <c r="G88" s="247"/>
      <c r="H88" s="239"/>
    </row>
    <row r="89" spans="1:8" ht="12.75" customHeight="1">
      <c r="A89" s="258"/>
      <c r="B89" s="248"/>
      <c r="C89" s="239"/>
      <c r="D89" s="242"/>
      <c r="E89" s="257"/>
      <c r="F89" s="253"/>
      <c r="G89" s="247"/>
      <c r="H89" s="249"/>
    </row>
    <row r="90" spans="1:8" ht="12.75" customHeight="1">
      <c r="A90" s="258"/>
      <c r="B90" s="248"/>
      <c r="C90" s="239"/>
      <c r="D90" s="242"/>
      <c r="E90" s="256"/>
      <c r="F90" s="252"/>
      <c r="G90" s="247"/>
      <c r="H90" s="239"/>
    </row>
    <row r="91" spans="1:8" ht="12.75" customHeight="1">
      <c r="A91" s="258"/>
      <c r="B91" s="248"/>
      <c r="C91" s="239"/>
      <c r="D91" s="242"/>
      <c r="E91" s="257"/>
      <c r="F91" s="253"/>
      <c r="G91" s="247"/>
      <c r="H91" s="249"/>
    </row>
    <row r="92" spans="1:8" ht="12.75" customHeight="1">
      <c r="A92" s="258"/>
      <c r="B92" s="248"/>
      <c r="C92" s="259"/>
      <c r="D92" s="258"/>
      <c r="E92" s="256"/>
      <c r="F92" s="252"/>
      <c r="G92" s="247"/>
      <c r="H92" s="258"/>
    </row>
    <row r="93" spans="1:8" ht="12.75" customHeight="1">
      <c r="A93" s="258"/>
      <c r="B93" s="248"/>
      <c r="C93" s="259"/>
      <c r="D93" s="258"/>
      <c r="E93" s="257"/>
      <c r="F93" s="253"/>
      <c r="G93" s="247"/>
      <c r="H93" s="258"/>
    </row>
    <row r="94" spans="1:8" ht="12.75" customHeight="1">
      <c r="A94" s="258"/>
      <c r="B94" s="248"/>
      <c r="C94" s="259"/>
      <c r="D94" s="258"/>
      <c r="E94" s="256"/>
      <c r="F94" s="252"/>
      <c r="G94" s="247"/>
      <c r="H94" s="258"/>
    </row>
    <row r="95" spans="1:8" ht="12.75" customHeight="1">
      <c r="A95" s="258"/>
      <c r="B95" s="248"/>
      <c r="C95" s="259"/>
      <c r="D95" s="258"/>
      <c r="E95" s="257"/>
      <c r="F95" s="253"/>
      <c r="G95" s="247"/>
      <c r="H95" s="258"/>
    </row>
    <row r="96" spans="1:8" ht="12.75" customHeight="1">
      <c r="A96" s="258"/>
      <c r="B96" s="248"/>
      <c r="C96" s="259"/>
      <c r="D96" s="258"/>
      <c r="E96" s="256"/>
      <c r="F96" s="252"/>
      <c r="G96" s="247"/>
      <c r="H96" s="258"/>
    </row>
    <row r="97" spans="1:8" ht="12.75" customHeight="1">
      <c r="A97" s="258"/>
      <c r="B97" s="248"/>
      <c r="C97" s="259"/>
      <c r="D97" s="258"/>
      <c r="E97" s="257"/>
      <c r="F97" s="253"/>
      <c r="G97" s="247"/>
      <c r="H97" s="258"/>
    </row>
    <row r="98" spans="1:8" ht="12.75" customHeight="1">
      <c r="A98" s="258"/>
      <c r="B98" s="248"/>
      <c r="C98" s="259"/>
      <c r="D98" s="258"/>
      <c r="E98" s="256"/>
      <c r="F98" s="252"/>
      <c r="G98" s="247"/>
      <c r="H98" s="258"/>
    </row>
    <row r="99" spans="1:8" ht="12.75" customHeight="1">
      <c r="A99" s="258"/>
      <c r="B99" s="248"/>
      <c r="C99" s="259"/>
      <c r="D99" s="258"/>
      <c r="E99" s="257"/>
      <c r="F99" s="253"/>
      <c r="G99" s="247"/>
      <c r="H99" s="258"/>
    </row>
    <row r="100" spans="1:8" ht="12.75" customHeight="1">
      <c r="A100" s="258"/>
      <c r="B100" s="248"/>
      <c r="C100" s="259"/>
      <c r="D100" s="258"/>
      <c r="E100" s="256"/>
      <c r="F100" s="252"/>
      <c r="G100" s="247"/>
      <c r="H100" s="258"/>
    </row>
    <row r="101" spans="1:8" ht="12.75" customHeight="1">
      <c r="A101" s="258"/>
      <c r="B101" s="248"/>
      <c r="C101" s="259"/>
      <c r="D101" s="258"/>
      <c r="E101" s="257"/>
      <c r="F101" s="253"/>
      <c r="G101" s="247"/>
      <c r="H101" s="258"/>
    </row>
    <row r="102" spans="1:8" ht="12.75" customHeight="1">
      <c r="A102" s="258"/>
      <c r="B102" s="248"/>
      <c r="C102" s="259"/>
      <c r="D102" s="258"/>
      <c r="E102" s="256"/>
      <c r="F102" s="252"/>
      <c r="G102" s="247"/>
      <c r="H102" s="258"/>
    </row>
    <row r="103" spans="1:8" ht="12.75" customHeight="1">
      <c r="A103" s="258"/>
      <c r="B103" s="248"/>
      <c r="C103" s="259"/>
      <c r="D103" s="258"/>
      <c r="E103" s="257"/>
      <c r="F103" s="253"/>
      <c r="G103" s="247"/>
      <c r="H103" s="258"/>
    </row>
    <row r="104" spans="1:8" ht="12.75" customHeight="1">
      <c r="A104" s="258"/>
      <c r="B104" s="248"/>
      <c r="C104" s="259"/>
      <c r="D104" s="258"/>
      <c r="E104" s="256"/>
      <c r="F104" s="252"/>
      <c r="G104" s="247"/>
      <c r="H104" s="258"/>
    </row>
    <row r="105" spans="1:8" ht="12.75" customHeight="1">
      <c r="A105" s="258"/>
      <c r="B105" s="248"/>
      <c r="C105" s="259"/>
      <c r="D105" s="258"/>
      <c r="E105" s="257"/>
      <c r="F105" s="253"/>
      <c r="G105" s="247"/>
      <c r="H105" s="258"/>
    </row>
    <row r="106" spans="1:8" ht="12.75" customHeight="1">
      <c r="A106" s="258"/>
      <c r="B106" s="248"/>
      <c r="C106" s="225"/>
      <c r="D106" s="233"/>
      <c r="E106" s="188"/>
      <c r="F106" s="224"/>
      <c r="G106" s="233"/>
      <c r="H106" s="225"/>
    </row>
    <row r="107" spans="1:8" ht="12.75" customHeight="1">
      <c r="A107" s="258"/>
      <c r="B107" s="248"/>
      <c r="C107" s="225"/>
      <c r="D107" s="233"/>
      <c r="E107" s="189"/>
      <c r="F107" s="224"/>
      <c r="G107" s="233"/>
      <c r="H107" s="225"/>
    </row>
    <row r="108" spans="1:8" ht="12.75" customHeight="1">
      <c r="A108" s="258"/>
      <c r="B108" s="248"/>
      <c r="C108" s="225"/>
      <c r="D108" s="260"/>
      <c r="E108" s="188"/>
      <c r="F108" s="224"/>
      <c r="G108" s="233"/>
      <c r="H108" s="225"/>
    </row>
    <row r="109" spans="1:8" ht="12.75" customHeight="1">
      <c r="A109" s="258"/>
      <c r="B109" s="248"/>
      <c r="C109" s="225"/>
      <c r="D109" s="260"/>
      <c r="E109" s="189"/>
      <c r="F109" s="224"/>
      <c r="G109" s="233"/>
      <c r="H109" s="225"/>
    </row>
    <row r="110" spans="1:8" ht="12.75" customHeight="1">
      <c r="A110" s="258"/>
      <c r="B110" s="248"/>
      <c r="C110" s="225"/>
      <c r="D110" s="233"/>
      <c r="E110" s="188"/>
      <c r="F110" s="224"/>
      <c r="G110" s="233"/>
      <c r="H110" s="225"/>
    </row>
    <row r="111" spans="1:8" ht="12.75" customHeight="1">
      <c r="A111" s="258"/>
      <c r="B111" s="248"/>
      <c r="C111" s="225"/>
      <c r="D111" s="233"/>
      <c r="E111" s="189"/>
      <c r="F111" s="224"/>
      <c r="G111" s="233"/>
      <c r="H111" s="225"/>
    </row>
    <row r="112" spans="1:8" ht="12.75" customHeight="1">
      <c r="A112" s="258"/>
      <c r="B112" s="248"/>
      <c r="C112" s="239"/>
      <c r="D112" s="241"/>
      <c r="E112" s="188"/>
      <c r="F112" s="224"/>
      <c r="G112" s="233"/>
      <c r="H112" s="225"/>
    </row>
    <row r="113" spans="1:8" ht="12.75" customHeight="1">
      <c r="A113" s="258"/>
      <c r="B113" s="248"/>
      <c r="C113" s="239"/>
      <c r="D113" s="246"/>
      <c r="E113" s="189"/>
      <c r="F113" s="224"/>
      <c r="G113" s="233"/>
      <c r="H113" s="225"/>
    </row>
    <row r="114" spans="1:8" ht="12.75" customHeight="1">
      <c r="A114" s="258"/>
      <c r="B114" s="248"/>
      <c r="C114" s="225"/>
      <c r="D114" s="233"/>
      <c r="E114" s="188"/>
      <c r="F114" s="224"/>
      <c r="G114" s="233"/>
      <c r="H114" s="225"/>
    </row>
    <row r="115" spans="1:8" ht="12.75" customHeight="1">
      <c r="A115" s="258"/>
      <c r="B115" s="248"/>
      <c r="C115" s="225"/>
      <c r="D115" s="233"/>
      <c r="E115" s="189"/>
      <c r="F115" s="224"/>
      <c r="G115" s="233"/>
      <c r="H115" s="225"/>
    </row>
    <row r="116" spans="1:8" ht="12.75" customHeight="1">
      <c r="A116" s="258"/>
      <c r="B116" s="248"/>
      <c r="C116" s="225"/>
      <c r="D116" s="233"/>
      <c r="E116" s="188"/>
      <c r="F116" s="224"/>
      <c r="G116" s="233"/>
      <c r="H116" s="225"/>
    </row>
    <row r="117" spans="1:8" ht="12.75" customHeight="1">
      <c r="A117" s="258"/>
      <c r="B117" s="248"/>
      <c r="C117" s="225"/>
      <c r="D117" s="233"/>
      <c r="E117" s="189"/>
      <c r="F117" s="224"/>
      <c r="G117" s="233"/>
      <c r="H117" s="225"/>
    </row>
    <row r="118" spans="1:8" ht="12.75" customHeight="1">
      <c r="A118" s="258"/>
      <c r="B118" s="248"/>
      <c r="C118" s="239"/>
      <c r="D118" s="241"/>
      <c r="E118" s="188"/>
      <c r="F118" s="224"/>
      <c r="G118" s="233"/>
      <c r="H118" s="225"/>
    </row>
    <row r="119" spans="1:8" ht="12.75" customHeight="1">
      <c r="A119" s="258"/>
      <c r="B119" s="248"/>
      <c r="C119" s="239"/>
      <c r="D119" s="246"/>
      <c r="E119" s="189"/>
      <c r="F119" s="224"/>
      <c r="G119" s="233"/>
      <c r="H119" s="225"/>
    </row>
    <row r="120" spans="1:8" ht="12.75" customHeight="1">
      <c r="A120" s="258"/>
      <c r="B120" s="248"/>
      <c r="C120" s="225"/>
      <c r="D120" s="233"/>
      <c r="E120" s="188"/>
      <c r="F120" s="224"/>
      <c r="G120" s="233"/>
      <c r="H120" s="225"/>
    </row>
    <row r="121" spans="1:8" ht="12.75" customHeight="1">
      <c r="A121" s="258"/>
      <c r="B121" s="248"/>
      <c r="C121" s="225"/>
      <c r="D121" s="233"/>
      <c r="E121" s="189"/>
      <c r="F121" s="224"/>
      <c r="G121" s="233"/>
      <c r="H121" s="225"/>
    </row>
    <row r="122" spans="1:8" ht="12.75" customHeight="1">
      <c r="A122" s="258"/>
      <c r="B122" s="248"/>
      <c r="C122" s="225"/>
      <c r="D122" s="233"/>
      <c r="E122" s="188"/>
      <c r="F122" s="224"/>
      <c r="G122" s="233"/>
      <c r="H122" s="225"/>
    </row>
    <row r="123" spans="1:8" ht="12.75" customHeight="1">
      <c r="A123" s="258"/>
      <c r="B123" s="248"/>
      <c r="C123" s="225"/>
      <c r="D123" s="233"/>
      <c r="E123" s="189"/>
      <c r="F123" s="224"/>
      <c r="G123" s="233"/>
      <c r="H123" s="225"/>
    </row>
    <row r="124" spans="1:8" ht="12.75" customHeight="1">
      <c r="A124" s="258"/>
      <c r="B124" s="248"/>
      <c r="C124" s="225"/>
      <c r="D124" s="233"/>
      <c r="E124" s="188"/>
      <c r="F124" s="224"/>
      <c r="G124" s="233"/>
      <c r="H124" s="225"/>
    </row>
    <row r="125" spans="1:8" ht="12.75" customHeight="1">
      <c r="A125" s="258"/>
      <c r="B125" s="248"/>
      <c r="C125" s="225"/>
      <c r="D125" s="233"/>
      <c r="E125" s="189"/>
      <c r="F125" s="224"/>
      <c r="G125" s="233"/>
      <c r="H125" s="225"/>
    </row>
    <row r="126" spans="1:8" ht="12.75" customHeight="1">
      <c r="A126" s="258"/>
      <c r="B126" s="248"/>
      <c r="C126" s="259"/>
      <c r="D126" s="258"/>
      <c r="E126" s="256"/>
      <c r="F126" s="252"/>
      <c r="G126" s="247"/>
      <c r="H126" s="258"/>
    </row>
    <row r="127" spans="1:8" ht="12.75" customHeight="1">
      <c r="A127" s="258"/>
      <c r="B127" s="248"/>
      <c r="C127" s="259"/>
      <c r="D127" s="258"/>
      <c r="E127" s="257"/>
      <c r="F127" s="253"/>
      <c r="G127" s="247"/>
      <c r="H127" s="258"/>
    </row>
    <row r="128" spans="1:8" ht="12.75" customHeight="1">
      <c r="A128" s="258"/>
      <c r="B128" s="248"/>
      <c r="C128" s="259"/>
      <c r="D128" s="258"/>
      <c r="E128" s="256"/>
      <c r="F128" s="252"/>
      <c r="G128" s="247"/>
      <c r="H128" s="258"/>
    </row>
    <row r="129" spans="1:8" ht="12.75" customHeight="1">
      <c r="A129" s="258"/>
      <c r="B129" s="248"/>
      <c r="C129" s="259"/>
      <c r="D129" s="258"/>
      <c r="E129" s="257"/>
      <c r="F129" s="253"/>
      <c r="G129" s="247"/>
      <c r="H129" s="258"/>
    </row>
    <row r="130" spans="1:8" ht="12.75">
      <c r="A130" s="258"/>
      <c r="B130" s="248"/>
      <c r="C130" s="259"/>
      <c r="D130" s="258"/>
      <c r="E130" s="256"/>
      <c r="F130" s="252"/>
      <c r="G130" s="247"/>
      <c r="H130" s="258"/>
    </row>
    <row r="131" spans="1:8" ht="12.75">
      <c r="A131" s="258"/>
      <c r="B131" s="248"/>
      <c r="C131" s="259"/>
      <c r="D131" s="258"/>
      <c r="E131" s="257"/>
      <c r="F131" s="253"/>
      <c r="G131" s="247"/>
      <c r="H131" s="258"/>
    </row>
    <row r="132" spans="1:8" ht="12.75">
      <c r="A132" s="258"/>
      <c r="B132" s="248"/>
      <c r="C132" s="225"/>
      <c r="D132" s="233"/>
      <c r="E132" s="188"/>
      <c r="F132" s="224"/>
      <c r="G132" s="233"/>
      <c r="H132" s="225"/>
    </row>
    <row r="133" spans="1:8" ht="12.75">
      <c r="A133" s="258"/>
      <c r="B133" s="248"/>
      <c r="C133" s="225"/>
      <c r="D133" s="233"/>
      <c r="E133" s="189"/>
      <c r="F133" s="224"/>
      <c r="G133" s="233"/>
      <c r="H133" s="225"/>
    </row>
    <row r="134" spans="1:7" ht="12.75">
      <c r="A134" s="107" t="str">
        <f>HYPERLINK('[1]реквизиты'!$A$6)</f>
        <v>Гл. судья, судья МК</v>
      </c>
      <c r="B134" s="20"/>
      <c r="C134" s="108"/>
      <c r="D134" s="109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12.75">
      <c r="A135" s="107" t="str">
        <f>HYPERLINK('[1]реквизиты'!$A$8)</f>
        <v>Гл. секретарь, судья МК</v>
      </c>
      <c r="B135" s="20"/>
      <c r="C135" s="108"/>
      <c r="D135" s="109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sheetProtection/>
  <mergeCells count="524">
    <mergeCell ref="E46:E47"/>
    <mergeCell ref="E36:E37"/>
    <mergeCell ref="E132:E133"/>
    <mergeCell ref="A1:H1"/>
    <mergeCell ref="B2:C2"/>
    <mergeCell ref="D2:H2"/>
    <mergeCell ref="C3:D3"/>
    <mergeCell ref="G3:H3"/>
    <mergeCell ref="E4:F5"/>
    <mergeCell ref="G4:G5"/>
    <mergeCell ref="A4:A5"/>
    <mergeCell ref="H4:H5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E128:E129"/>
    <mergeCell ref="A130:A131"/>
    <mergeCell ref="B130:B131"/>
    <mergeCell ref="C130:C131"/>
    <mergeCell ref="D130:D131"/>
    <mergeCell ref="E130:E131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E124:E125"/>
    <mergeCell ref="A126:A127"/>
    <mergeCell ref="B126:B127"/>
    <mergeCell ref="C126:C127"/>
    <mergeCell ref="D126:D127"/>
    <mergeCell ref="E126:E127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E120:E121"/>
    <mergeCell ref="A122:A123"/>
    <mergeCell ref="B122:B123"/>
    <mergeCell ref="C122:C123"/>
    <mergeCell ref="D122:D123"/>
    <mergeCell ref="E122:E123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E116:E117"/>
    <mergeCell ref="A118:A119"/>
    <mergeCell ref="B118:B119"/>
    <mergeCell ref="C118:C119"/>
    <mergeCell ref="D118:D119"/>
    <mergeCell ref="E118:E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E112:E113"/>
    <mergeCell ref="A114:A115"/>
    <mergeCell ref="B114:B115"/>
    <mergeCell ref="C114:C115"/>
    <mergeCell ref="D114:D115"/>
    <mergeCell ref="E114:E115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E108:E109"/>
    <mergeCell ref="A110:A111"/>
    <mergeCell ref="B110:B111"/>
    <mergeCell ref="C110:C111"/>
    <mergeCell ref="D110:D111"/>
    <mergeCell ref="E110:E111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E104:E105"/>
    <mergeCell ref="A106:A107"/>
    <mergeCell ref="B106:B107"/>
    <mergeCell ref="C106:C107"/>
    <mergeCell ref="D106:D107"/>
    <mergeCell ref="E106:E107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E100:E101"/>
    <mergeCell ref="A102:A103"/>
    <mergeCell ref="B102:B103"/>
    <mergeCell ref="C102:C103"/>
    <mergeCell ref="D102:D103"/>
    <mergeCell ref="E102:E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E96:E97"/>
    <mergeCell ref="A98:A99"/>
    <mergeCell ref="B98:B99"/>
    <mergeCell ref="C98:C99"/>
    <mergeCell ref="D98:D99"/>
    <mergeCell ref="E98:E99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E92:E93"/>
    <mergeCell ref="A94:A95"/>
    <mergeCell ref="B94:B95"/>
    <mergeCell ref="C94:C95"/>
    <mergeCell ref="D94:D95"/>
    <mergeCell ref="E94:E95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E88:E89"/>
    <mergeCell ref="A90:A91"/>
    <mergeCell ref="B90:B91"/>
    <mergeCell ref="C90:C91"/>
    <mergeCell ref="D90:D91"/>
    <mergeCell ref="E90:E91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E84:E85"/>
    <mergeCell ref="A86:A87"/>
    <mergeCell ref="B86:B87"/>
    <mergeCell ref="C86:C87"/>
    <mergeCell ref="D86:D87"/>
    <mergeCell ref="E86:E87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0:E81"/>
    <mergeCell ref="A82:A83"/>
    <mergeCell ref="B82:B83"/>
    <mergeCell ref="C82:C83"/>
    <mergeCell ref="D82:D83"/>
    <mergeCell ref="E82:E83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E74:E75"/>
    <mergeCell ref="E76:E77"/>
    <mergeCell ref="A78:A79"/>
    <mergeCell ref="B78:B79"/>
    <mergeCell ref="C78:C79"/>
    <mergeCell ref="D78:D79"/>
    <mergeCell ref="E78:E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F72:F73"/>
    <mergeCell ref="G72:G73"/>
    <mergeCell ref="H72:H73"/>
    <mergeCell ref="E70:E71"/>
    <mergeCell ref="E72:E73"/>
    <mergeCell ref="A72:A73"/>
    <mergeCell ref="B72:B73"/>
    <mergeCell ref="C72:C73"/>
    <mergeCell ref="D72:D73"/>
    <mergeCell ref="F70:F71"/>
    <mergeCell ref="G70:G71"/>
    <mergeCell ref="A10:A11"/>
    <mergeCell ref="H70:H71"/>
    <mergeCell ref="E14:E15"/>
    <mergeCell ref="E16:E17"/>
    <mergeCell ref="E18:E19"/>
    <mergeCell ref="E20:E21"/>
    <mergeCell ref="E22:E23"/>
    <mergeCell ref="E24:E25"/>
    <mergeCell ref="E12:E13"/>
    <mergeCell ref="A70:A71"/>
    <mergeCell ref="B70:B71"/>
    <mergeCell ref="C70:C71"/>
    <mergeCell ref="D70:D71"/>
    <mergeCell ref="E30:E31"/>
    <mergeCell ref="E32:E33"/>
    <mergeCell ref="E34:E35"/>
    <mergeCell ref="E42:E43"/>
    <mergeCell ref="E44:E45"/>
    <mergeCell ref="B4:B5"/>
    <mergeCell ref="C4:C5"/>
    <mergeCell ref="D4:D5"/>
    <mergeCell ref="D8:D9"/>
    <mergeCell ref="F68:F69"/>
    <mergeCell ref="H68:H69"/>
    <mergeCell ref="G68:G69"/>
    <mergeCell ref="E68:E69"/>
    <mergeCell ref="A68:A69"/>
    <mergeCell ref="B68:B69"/>
    <mergeCell ref="C68:C69"/>
    <mergeCell ref="D68:D69"/>
    <mergeCell ref="F66:F67"/>
    <mergeCell ref="H66:H67"/>
    <mergeCell ref="G66:G67"/>
    <mergeCell ref="E66:E67"/>
    <mergeCell ref="A66:A67"/>
    <mergeCell ref="B66:B67"/>
    <mergeCell ref="C66:C67"/>
    <mergeCell ref="D66:D67"/>
    <mergeCell ref="F64:F65"/>
    <mergeCell ref="H64:H65"/>
    <mergeCell ref="G64:G65"/>
    <mergeCell ref="E64:E65"/>
    <mergeCell ref="A64:A65"/>
    <mergeCell ref="B64:B65"/>
    <mergeCell ref="C64:C65"/>
    <mergeCell ref="D64:D65"/>
    <mergeCell ref="F62:F63"/>
    <mergeCell ref="H62:H63"/>
    <mergeCell ref="G62:G63"/>
    <mergeCell ref="E62:E63"/>
    <mergeCell ref="A62:A63"/>
    <mergeCell ref="B62:B63"/>
    <mergeCell ref="C62:C63"/>
    <mergeCell ref="D62:D63"/>
    <mergeCell ref="F60:F61"/>
    <mergeCell ref="H60:H61"/>
    <mergeCell ref="G60:G61"/>
    <mergeCell ref="E60:E61"/>
    <mergeCell ref="A60:A61"/>
    <mergeCell ref="B60:B61"/>
    <mergeCell ref="C60:C61"/>
    <mergeCell ref="D60:D61"/>
    <mergeCell ref="F58:F59"/>
    <mergeCell ref="H58:H59"/>
    <mergeCell ref="G58:G59"/>
    <mergeCell ref="E58:E59"/>
    <mergeCell ref="A58:A59"/>
    <mergeCell ref="B58:B59"/>
    <mergeCell ref="C58:C59"/>
    <mergeCell ref="D58:D59"/>
    <mergeCell ref="F56:F57"/>
    <mergeCell ref="H56:H57"/>
    <mergeCell ref="G56:G57"/>
    <mergeCell ref="E56:E57"/>
    <mergeCell ref="A56:A57"/>
    <mergeCell ref="B56:B57"/>
    <mergeCell ref="C56:C57"/>
    <mergeCell ref="D56:D57"/>
    <mergeCell ref="F54:F55"/>
    <mergeCell ref="H54:H55"/>
    <mergeCell ref="G54:G55"/>
    <mergeCell ref="E54:E55"/>
    <mergeCell ref="A54:A55"/>
    <mergeCell ref="B54:B55"/>
    <mergeCell ref="C54:C55"/>
    <mergeCell ref="D54:D55"/>
    <mergeCell ref="F52:F53"/>
    <mergeCell ref="H52:H53"/>
    <mergeCell ref="G52:G53"/>
    <mergeCell ref="E52:E53"/>
    <mergeCell ref="A52:A53"/>
    <mergeCell ref="B52:B53"/>
    <mergeCell ref="C52:C53"/>
    <mergeCell ref="D52:D53"/>
    <mergeCell ref="F50:F51"/>
    <mergeCell ref="H50:H51"/>
    <mergeCell ref="G50:G51"/>
    <mergeCell ref="E50:E51"/>
    <mergeCell ref="E48:E49"/>
    <mergeCell ref="A50:A51"/>
    <mergeCell ref="B50:B51"/>
    <mergeCell ref="C50:C51"/>
    <mergeCell ref="D50:D51"/>
    <mergeCell ref="F46:F47"/>
    <mergeCell ref="H46:H47"/>
    <mergeCell ref="G46:G47"/>
    <mergeCell ref="A48:A49"/>
    <mergeCell ref="B48:B49"/>
    <mergeCell ref="C48:C49"/>
    <mergeCell ref="D48:D49"/>
    <mergeCell ref="F48:F49"/>
    <mergeCell ref="H48:H49"/>
    <mergeCell ref="G48:G49"/>
    <mergeCell ref="A46:A47"/>
    <mergeCell ref="B46:B47"/>
    <mergeCell ref="C46:C47"/>
    <mergeCell ref="D46:D47"/>
    <mergeCell ref="F42:F43"/>
    <mergeCell ref="H42:H43"/>
    <mergeCell ref="G42:G43"/>
    <mergeCell ref="A44:A45"/>
    <mergeCell ref="B44:B45"/>
    <mergeCell ref="C44:C45"/>
    <mergeCell ref="D44:D45"/>
    <mergeCell ref="F44:F45"/>
    <mergeCell ref="H44:H45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C34:C35"/>
    <mergeCell ref="D34:D35"/>
    <mergeCell ref="F34:F35"/>
    <mergeCell ref="H34:H35"/>
    <mergeCell ref="G34:G35"/>
    <mergeCell ref="E6:E7"/>
    <mergeCell ref="E8:E9"/>
    <mergeCell ref="E10:E11"/>
    <mergeCell ref="A8:A9"/>
    <mergeCell ref="B8:B9"/>
    <mergeCell ref="C8:C9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F6:F7"/>
    <mergeCell ref="G6:G7"/>
    <mergeCell ref="G8:G9"/>
    <mergeCell ref="G10:G11"/>
    <mergeCell ref="F16:F17"/>
    <mergeCell ref="H16:H17"/>
    <mergeCell ref="F12:F13"/>
    <mergeCell ref="H12:H13"/>
    <mergeCell ref="F14:F15"/>
    <mergeCell ref="H14:H15"/>
    <mergeCell ref="G12:G13"/>
    <mergeCell ref="G14:G15"/>
    <mergeCell ref="G16:G17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C18:C19"/>
    <mergeCell ref="D18:D19"/>
    <mergeCell ref="C16:C17"/>
    <mergeCell ref="D16:D17"/>
    <mergeCell ref="A16:A17"/>
    <mergeCell ref="B16:B17"/>
    <mergeCell ref="A18:A19"/>
    <mergeCell ref="B18:B19"/>
    <mergeCell ref="F18:F19"/>
    <mergeCell ref="H18:H19"/>
    <mergeCell ref="F20:F21"/>
    <mergeCell ref="H20:H21"/>
    <mergeCell ref="G18:G19"/>
    <mergeCell ref="G20:G21"/>
    <mergeCell ref="A20:A21"/>
    <mergeCell ref="B20:B21"/>
    <mergeCell ref="C20:C21"/>
    <mergeCell ref="D20:D21"/>
    <mergeCell ref="C26:C27"/>
    <mergeCell ref="D26:D27"/>
    <mergeCell ref="C24:C25"/>
    <mergeCell ref="A22:A23"/>
    <mergeCell ref="B22:B23"/>
    <mergeCell ref="C22:C23"/>
    <mergeCell ref="D22:D23"/>
    <mergeCell ref="D24:D25"/>
    <mergeCell ref="A24:A25"/>
    <mergeCell ref="B24:B25"/>
    <mergeCell ref="A26:A27"/>
    <mergeCell ref="B26:B27"/>
    <mergeCell ref="E26:E27"/>
    <mergeCell ref="E28:E29"/>
    <mergeCell ref="H22:H23"/>
    <mergeCell ref="F24:F25"/>
    <mergeCell ref="H24:H25"/>
    <mergeCell ref="G22:G23"/>
    <mergeCell ref="G24:G25"/>
    <mergeCell ref="F22:F23"/>
    <mergeCell ref="F26:F27"/>
    <mergeCell ref="H26:H27"/>
    <mergeCell ref="G26:G27"/>
    <mergeCell ref="G28:G29"/>
    <mergeCell ref="D32:D33"/>
    <mergeCell ref="A28:A29"/>
    <mergeCell ref="B28:B29"/>
    <mergeCell ref="C28:C29"/>
    <mergeCell ref="D28:D29"/>
    <mergeCell ref="F32:F33"/>
    <mergeCell ref="H32:H33"/>
    <mergeCell ref="G32:G33"/>
    <mergeCell ref="A30:A31"/>
    <mergeCell ref="B30:B31"/>
    <mergeCell ref="C30:C31"/>
    <mergeCell ref="D30:D31"/>
    <mergeCell ref="A32:A33"/>
    <mergeCell ref="B32:B33"/>
    <mergeCell ref="C32:C33"/>
    <mergeCell ref="F28:F29"/>
    <mergeCell ref="H28:H29"/>
    <mergeCell ref="F30:F31"/>
    <mergeCell ref="H30:H31"/>
    <mergeCell ref="G30:G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sheetData>
    <row r="1" spans="1:8" ht="30.75" customHeight="1" thickBot="1">
      <c r="A1" s="264" t="str">
        <f>HYPERLINK('[1]реквизиты'!$A$2)</f>
        <v>Чемпионат России по САМБО среди мужчин</v>
      </c>
      <c r="B1" s="265"/>
      <c r="C1" s="265"/>
      <c r="D1" s="265"/>
      <c r="E1" s="265"/>
      <c r="F1" s="265"/>
      <c r="G1" s="265"/>
      <c r="H1" s="266"/>
    </row>
    <row r="2" spans="1:8" ht="12.75">
      <c r="A2" s="267" t="str">
        <f>HYPERLINK('[1]реквизиты'!$A$3)</f>
        <v>7-12  марта  2012 г.  г. Пермь</v>
      </c>
      <c r="B2" s="267"/>
      <c r="C2" s="267"/>
      <c r="D2" s="267"/>
      <c r="E2" s="267"/>
      <c r="F2" s="267"/>
      <c r="G2" s="267"/>
      <c r="H2" s="267"/>
    </row>
    <row r="3" spans="1:8" ht="18.75" thickBot="1">
      <c r="A3" s="268" t="s">
        <v>96</v>
      </c>
      <c r="B3" s="268"/>
      <c r="C3" s="268"/>
      <c r="D3" s="268"/>
      <c r="E3" s="268"/>
      <c r="F3" s="268"/>
      <c r="G3" s="268"/>
      <c r="H3" s="268"/>
    </row>
    <row r="4" spans="2:8" ht="18.75" thickBot="1">
      <c r="B4" s="124"/>
      <c r="C4" s="125"/>
      <c r="D4" s="269" t="str">
        <f>HYPERLINK('пр.взв.'!G3)</f>
        <v>в.к.74 кг</v>
      </c>
      <c r="E4" s="270"/>
      <c r="F4" s="271"/>
      <c r="G4" s="125"/>
      <c r="H4" s="125"/>
    </row>
    <row r="5" spans="1:8" ht="18.75" thickBot="1">
      <c r="A5" s="125"/>
      <c r="B5" s="125"/>
      <c r="C5" s="125"/>
      <c r="D5" s="125"/>
      <c r="E5" s="125"/>
      <c r="F5" s="125"/>
      <c r="G5" s="125"/>
      <c r="H5" s="125"/>
    </row>
    <row r="6" spans="1:10" ht="18" customHeight="1">
      <c r="A6" s="272" t="s">
        <v>97</v>
      </c>
      <c r="B6" s="275" t="str">
        <f>VLOOKUP(J6,'пр.взв.'!B6:H133,2,FALSE)</f>
        <v>Куржев Уали Рамазанович</v>
      </c>
      <c r="C6" s="275"/>
      <c r="D6" s="275"/>
      <c r="E6" s="275"/>
      <c r="F6" s="275"/>
      <c r="G6" s="275"/>
      <c r="H6" s="277" t="str">
        <f>VLOOKUP(J6,'пр.взв.'!B6:H133,3,FALSE)</f>
        <v>28.04.89 мсмк</v>
      </c>
      <c r="I6" s="125"/>
      <c r="J6" s="126">
        <f>'пр.хода А'!M31</f>
        <v>25</v>
      </c>
    </row>
    <row r="7" spans="1:10" ht="18" customHeight="1">
      <c r="A7" s="273"/>
      <c r="B7" s="276"/>
      <c r="C7" s="276"/>
      <c r="D7" s="276"/>
      <c r="E7" s="276"/>
      <c r="F7" s="276"/>
      <c r="G7" s="276"/>
      <c r="H7" s="278"/>
      <c r="I7" s="125"/>
      <c r="J7" s="126"/>
    </row>
    <row r="8" spans="1:10" ht="18">
      <c r="A8" s="273"/>
      <c r="B8" s="279" t="str">
        <f>VLOOKUP(J6,'пр.взв.'!B6:H133,4,FALSE)</f>
        <v>ЦФО</v>
      </c>
      <c r="C8" s="279"/>
      <c r="D8" s="279" t="str">
        <f>VLOOKUP(J6,'пр.взв.'!B6:H133,5,FALSE)</f>
        <v>Рязанская Рязань ПР</v>
      </c>
      <c r="E8" s="279"/>
      <c r="F8" s="279"/>
      <c r="G8" s="279"/>
      <c r="H8" s="278"/>
      <c r="I8" s="125"/>
      <c r="J8" s="126"/>
    </row>
    <row r="9" spans="1:10" ht="18.75" thickBot="1">
      <c r="A9" s="274"/>
      <c r="B9" s="280"/>
      <c r="C9" s="280"/>
      <c r="D9" s="280"/>
      <c r="E9" s="280"/>
      <c r="F9" s="280"/>
      <c r="G9" s="280"/>
      <c r="H9" s="281"/>
      <c r="I9" s="125"/>
      <c r="J9" s="126"/>
    </row>
    <row r="10" spans="1:10" ht="18.75" thickBot="1">
      <c r="A10" s="125"/>
      <c r="B10" s="125"/>
      <c r="C10" s="125"/>
      <c r="D10" s="125"/>
      <c r="E10" s="125"/>
      <c r="F10" s="125"/>
      <c r="G10" s="125"/>
      <c r="H10" s="125"/>
      <c r="I10" s="125"/>
      <c r="J10" s="126"/>
    </row>
    <row r="11" spans="1:10" ht="18" customHeight="1">
      <c r="A11" s="282" t="s">
        <v>98</v>
      </c>
      <c r="B11" s="275" t="str">
        <f>VLOOKUP(J11,'пр.взв.'!B6:H133,2,FALSE)</f>
        <v>Шабуров Александр Владимирович</v>
      </c>
      <c r="C11" s="275"/>
      <c r="D11" s="275"/>
      <c r="E11" s="275"/>
      <c r="F11" s="275"/>
      <c r="G11" s="275"/>
      <c r="H11" s="277" t="str">
        <f>VLOOKUP(J11,'пр.взв.'!B6:H133,3,FALSE)</f>
        <v>20.05.86 мс</v>
      </c>
      <c r="I11" s="125"/>
      <c r="J11" s="126">
        <f>'пр.хода А'!M39</f>
        <v>26</v>
      </c>
    </row>
    <row r="12" spans="1:10" ht="18" customHeight="1">
      <c r="A12" s="283"/>
      <c r="B12" s="276"/>
      <c r="C12" s="276"/>
      <c r="D12" s="276"/>
      <c r="E12" s="276"/>
      <c r="F12" s="276"/>
      <c r="G12" s="276"/>
      <c r="H12" s="278"/>
      <c r="I12" s="125"/>
      <c r="J12" s="126"/>
    </row>
    <row r="13" spans="1:10" ht="18">
      <c r="A13" s="283"/>
      <c r="B13" s="279" t="str">
        <f>VLOOKUP(J11,'пр.взв.'!B6:H133,4,FALSE)</f>
        <v>УФО</v>
      </c>
      <c r="C13" s="279"/>
      <c r="D13" s="279" t="str">
        <f>VLOOKUP(J11,'пр.взв.'!B1:H138,5,FALSE)</f>
        <v>Курганская Курган МС</v>
      </c>
      <c r="E13" s="279"/>
      <c r="F13" s="279"/>
      <c r="G13" s="279"/>
      <c r="H13" s="278"/>
      <c r="I13" s="125"/>
      <c r="J13" s="126"/>
    </row>
    <row r="14" spans="1:10" ht="18.75" thickBot="1">
      <c r="A14" s="284"/>
      <c r="B14" s="280"/>
      <c r="C14" s="280"/>
      <c r="D14" s="280"/>
      <c r="E14" s="280"/>
      <c r="F14" s="280"/>
      <c r="G14" s="280"/>
      <c r="H14" s="281"/>
      <c r="I14" s="125"/>
      <c r="J14" s="126"/>
    </row>
    <row r="15" spans="1:10" ht="18.75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6"/>
    </row>
    <row r="16" spans="1:10" ht="18" customHeight="1">
      <c r="A16" s="285" t="s">
        <v>99</v>
      </c>
      <c r="B16" s="275" t="str">
        <f>VLOOKUP(J16,'пр.взв.'!B6:H133,2,FALSE)</f>
        <v>Куржев Али Рамазанович</v>
      </c>
      <c r="C16" s="275"/>
      <c r="D16" s="275"/>
      <c r="E16" s="275"/>
      <c r="F16" s="275"/>
      <c r="G16" s="275"/>
      <c r="H16" s="277" t="str">
        <f>VLOOKUP(J16,'пр.взв.'!B6:H133,3,FALSE)</f>
        <v>28.04.89 мс</v>
      </c>
      <c r="I16" s="125"/>
      <c r="J16" s="130">
        <f>'пр.хода А'!R19</f>
        <v>4</v>
      </c>
    </row>
    <row r="17" spans="1:10" ht="18" customHeight="1">
      <c r="A17" s="286"/>
      <c r="B17" s="276"/>
      <c r="C17" s="276"/>
      <c r="D17" s="276"/>
      <c r="E17" s="276"/>
      <c r="F17" s="276"/>
      <c r="G17" s="276"/>
      <c r="H17" s="278"/>
      <c r="I17" s="125"/>
      <c r="J17" s="126"/>
    </row>
    <row r="18" spans="1:10" ht="18">
      <c r="A18" s="286"/>
      <c r="B18" s="279" t="str">
        <f>VLOOKUP(J16,'пр.взв.'!B6:H133,4,FALSE)</f>
        <v>ЦФО</v>
      </c>
      <c r="C18" s="279"/>
      <c r="D18" s="279" t="str">
        <f>VLOOKUP(J16,'пр.взв.'!B1:H143,5,FALSE)</f>
        <v>Рязанская Рязань ПР</v>
      </c>
      <c r="E18" s="279"/>
      <c r="F18" s="279"/>
      <c r="G18" s="279"/>
      <c r="H18" s="278"/>
      <c r="I18" s="125"/>
      <c r="J18" s="126"/>
    </row>
    <row r="19" spans="1:10" ht="18.75" thickBot="1">
      <c r="A19" s="287"/>
      <c r="B19" s="280"/>
      <c r="C19" s="280"/>
      <c r="D19" s="280"/>
      <c r="E19" s="280"/>
      <c r="F19" s="280"/>
      <c r="G19" s="280"/>
      <c r="H19" s="281"/>
      <c r="I19" s="125"/>
      <c r="J19" s="126"/>
    </row>
    <row r="20" spans="1:10" ht="18.75" thickBot="1">
      <c r="A20" s="125"/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18" customHeight="1">
      <c r="A21" s="285" t="s">
        <v>99</v>
      </c>
      <c r="B21" s="275" t="str">
        <f>VLOOKUP(J21,'пр.взв.'!B6:H133,2,FALSE)</f>
        <v>Гладышев Петр Алексеевич</v>
      </c>
      <c r="C21" s="275"/>
      <c r="D21" s="275"/>
      <c r="E21" s="275"/>
      <c r="F21" s="275"/>
      <c r="G21" s="275"/>
      <c r="H21" s="277" t="str">
        <f>VLOOKUP(J21,'пр.взв.'!B6:H133,3,FALSE)</f>
        <v>03.02.89 мс</v>
      </c>
      <c r="I21" s="125"/>
      <c r="J21" s="126">
        <f>'пр.хода Б'!R18</f>
        <v>10</v>
      </c>
    </row>
    <row r="22" spans="1:10" ht="18" customHeight="1">
      <c r="A22" s="286"/>
      <c r="B22" s="276"/>
      <c r="C22" s="276"/>
      <c r="D22" s="276"/>
      <c r="E22" s="276"/>
      <c r="F22" s="276"/>
      <c r="G22" s="276"/>
      <c r="H22" s="278"/>
      <c r="I22" s="125"/>
      <c r="J22" s="126"/>
    </row>
    <row r="23" spans="1:9" ht="18">
      <c r="A23" s="286"/>
      <c r="B23" s="279" t="str">
        <f>VLOOKUP(J21,'пр.взв.'!B6:H133,4,FALSE)</f>
        <v>МОС</v>
      </c>
      <c r="C23" s="279"/>
      <c r="D23" s="279" t="str">
        <f>VLOOKUP(J21,'пр.взв.'!B1:H148,5,FALSE)</f>
        <v>Москва Д</v>
      </c>
      <c r="E23" s="279"/>
      <c r="F23" s="279"/>
      <c r="G23" s="279"/>
      <c r="H23" s="278"/>
      <c r="I23" s="125"/>
    </row>
    <row r="24" spans="1:9" ht="18.75" thickBot="1">
      <c r="A24" s="287"/>
      <c r="B24" s="280"/>
      <c r="C24" s="280"/>
      <c r="D24" s="280"/>
      <c r="E24" s="280"/>
      <c r="F24" s="280"/>
      <c r="G24" s="280"/>
      <c r="H24" s="281"/>
      <c r="I24" s="125"/>
    </row>
    <row r="25" spans="1:9" ht="18">
      <c r="A25" s="125"/>
      <c r="B25" s="125"/>
      <c r="C25" s="125"/>
      <c r="D25" s="125"/>
      <c r="E25" s="125"/>
      <c r="F25" s="125"/>
      <c r="G25" s="125"/>
      <c r="H25" s="125"/>
      <c r="I25" s="79"/>
    </row>
    <row r="26" spans="1:9" ht="18">
      <c r="A26" s="125" t="s">
        <v>100</v>
      </c>
      <c r="B26" s="125"/>
      <c r="C26" s="125"/>
      <c r="D26" s="125"/>
      <c r="E26" s="125"/>
      <c r="F26" s="125"/>
      <c r="G26" s="125"/>
      <c r="H26" s="125"/>
      <c r="I26" s="79"/>
    </row>
    <row r="27" spans="1:9" ht="13.5" thickBot="1">
      <c r="A27" s="79"/>
      <c r="B27" s="79"/>
      <c r="C27" s="79"/>
      <c r="D27" s="79"/>
      <c r="E27" s="79"/>
      <c r="F27" s="79"/>
      <c r="G27" s="79"/>
      <c r="H27" s="79"/>
      <c r="I27" s="79"/>
    </row>
    <row r="28" spans="1:10" ht="12.75">
      <c r="A28" s="288" t="str">
        <f>VLOOKUP(J28,'пр.взв.'!B7:H133,7,FALSE)</f>
        <v>Фофанов КН, Серегин СМ</v>
      </c>
      <c r="B28" s="289"/>
      <c r="C28" s="289"/>
      <c r="D28" s="289"/>
      <c r="E28" s="289"/>
      <c r="F28" s="289"/>
      <c r="G28" s="289"/>
      <c r="H28" s="277"/>
      <c r="I28" s="79"/>
      <c r="J28">
        <f>'пр.хода А'!M31</f>
        <v>25</v>
      </c>
    </row>
    <row r="29" spans="1:9" ht="13.5" thickBot="1">
      <c r="A29" s="290"/>
      <c r="B29" s="280"/>
      <c r="C29" s="280"/>
      <c r="D29" s="280"/>
      <c r="E29" s="280"/>
      <c r="F29" s="280"/>
      <c r="G29" s="280"/>
      <c r="H29" s="281"/>
      <c r="I29" s="79"/>
    </row>
    <row r="30" spans="1:9" ht="12.75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12.75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18">
      <c r="A32" s="125" t="s">
        <v>101</v>
      </c>
      <c r="B32" s="125"/>
      <c r="C32" s="125"/>
      <c r="D32" s="125"/>
      <c r="E32" s="125"/>
      <c r="F32" s="125"/>
      <c r="G32" s="125"/>
      <c r="H32" s="125"/>
      <c r="I32" s="79"/>
    </row>
    <row r="33" spans="1:9" ht="18">
      <c r="A33" s="125"/>
      <c r="B33" s="125"/>
      <c r="C33" s="125"/>
      <c r="D33" s="125"/>
      <c r="E33" s="125"/>
      <c r="F33" s="125"/>
      <c r="G33" s="125"/>
      <c r="H33" s="125"/>
      <c r="I33" s="79"/>
    </row>
    <row r="34" spans="1:9" ht="18">
      <c r="A34" s="125"/>
      <c r="B34" s="125"/>
      <c r="C34" s="125"/>
      <c r="D34" s="125"/>
      <c r="E34" s="125"/>
      <c r="F34" s="125"/>
      <c r="G34" s="125"/>
      <c r="H34" s="125"/>
      <c r="I34" s="79"/>
    </row>
    <row r="35" spans="1:9" ht="18">
      <c r="A35" s="127"/>
      <c r="B35" s="127"/>
      <c r="C35" s="127"/>
      <c r="D35" s="127"/>
      <c r="E35" s="127"/>
      <c r="F35" s="127"/>
      <c r="G35" s="127"/>
      <c r="H35" s="127"/>
      <c r="I35" s="79"/>
    </row>
    <row r="36" spans="1:9" ht="18">
      <c r="A36" s="128"/>
      <c r="B36" s="128"/>
      <c r="C36" s="128"/>
      <c r="D36" s="128"/>
      <c r="E36" s="128"/>
      <c r="F36" s="128"/>
      <c r="G36" s="128"/>
      <c r="H36" s="128"/>
      <c r="I36" s="79"/>
    </row>
    <row r="37" spans="1:9" ht="18">
      <c r="A37" s="127"/>
      <c r="B37" s="127"/>
      <c r="C37" s="127"/>
      <c r="D37" s="127"/>
      <c r="E37" s="127"/>
      <c r="F37" s="127"/>
      <c r="G37" s="127"/>
      <c r="H37" s="127"/>
      <c r="I37" s="79"/>
    </row>
    <row r="38" spans="1:8" ht="18">
      <c r="A38" s="129"/>
      <c r="B38" s="129"/>
      <c r="C38" s="129"/>
      <c r="D38" s="129"/>
      <c r="E38" s="129"/>
      <c r="F38" s="129"/>
      <c r="G38" s="129"/>
      <c r="H38" s="129"/>
    </row>
    <row r="39" spans="1:8" ht="18">
      <c r="A39" s="127"/>
      <c r="B39" s="127"/>
      <c r="C39" s="127"/>
      <c r="D39" s="127"/>
      <c r="E39" s="127"/>
      <c r="F39" s="127"/>
      <c r="G39" s="127"/>
      <c r="H39" s="127"/>
    </row>
    <row r="40" spans="1:8" ht="18">
      <c r="A40" s="129"/>
      <c r="B40" s="129"/>
      <c r="C40" s="129"/>
      <c r="D40" s="129"/>
      <c r="E40" s="129"/>
      <c r="F40" s="129"/>
      <c r="G40" s="129"/>
      <c r="H40" s="129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6:A9"/>
    <mergeCell ref="B6:G7"/>
    <mergeCell ref="H6:H7"/>
    <mergeCell ref="B8:C9"/>
    <mergeCell ref="D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  <col min="9" max="9" width="7.7109375" style="0" customWidth="1"/>
  </cols>
  <sheetData>
    <row r="1" spans="1:9" ht="30" customHeight="1" thickBot="1">
      <c r="A1" s="178" t="str">
        <f>HYPERLINK('[1]реквизиты'!$A$2)</f>
        <v>Чемпионат России по САМБО среди мужчин</v>
      </c>
      <c r="B1" s="176"/>
      <c r="C1" s="176"/>
      <c r="D1" s="176"/>
      <c r="E1" s="176"/>
      <c r="F1" s="176"/>
      <c r="G1" s="176"/>
      <c r="H1" s="176"/>
      <c r="I1" s="168"/>
    </row>
    <row r="2" spans="4:7" ht="12.75" customHeight="1">
      <c r="D2" s="306" t="str">
        <f>HYPERLINK('пр.взв.'!G3)</f>
        <v>в.к.74 кг</v>
      </c>
      <c r="E2" s="306"/>
      <c r="F2" s="306"/>
      <c r="G2" s="306"/>
    </row>
    <row r="3" spans="3:7" ht="19.5" customHeight="1">
      <c r="C3" s="59" t="s">
        <v>29</v>
      </c>
      <c r="D3" s="307"/>
      <c r="E3" s="307"/>
      <c r="F3" s="307"/>
      <c r="G3" s="307"/>
    </row>
    <row r="4" ht="21" customHeight="1">
      <c r="C4" s="60" t="s">
        <v>12</v>
      </c>
    </row>
    <row r="5" spans="1:9" ht="12.75">
      <c r="A5" s="242" t="s">
        <v>13</v>
      </c>
      <c r="B5" s="242" t="s">
        <v>3</v>
      </c>
      <c r="C5" s="244" t="s">
        <v>4</v>
      </c>
      <c r="D5" s="242" t="s">
        <v>14</v>
      </c>
      <c r="E5" s="302" t="s">
        <v>15</v>
      </c>
      <c r="F5" s="303"/>
      <c r="G5" s="242" t="s">
        <v>16</v>
      </c>
      <c r="H5" s="242" t="s">
        <v>17</v>
      </c>
      <c r="I5" s="242" t="s">
        <v>18</v>
      </c>
    </row>
    <row r="6" spans="1:9" ht="12.75">
      <c r="A6" s="297"/>
      <c r="B6" s="297"/>
      <c r="C6" s="297"/>
      <c r="D6" s="297"/>
      <c r="E6" s="262"/>
      <c r="F6" s="263"/>
      <c r="G6" s="297"/>
      <c r="H6" s="297"/>
      <c r="I6" s="297"/>
    </row>
    <row r="7" spans="1:9" ht="12.75">
      <c r="A7" s="300"/>
      <c r="B7" s="301">
        <f>'пр.хода А'!Q15</f>
        <v>3</v>
      </c>
      <c r="C7" s="293" t="str">
        <f>VLOOKUP(B7,'пр.взв.'!B6:C132,2,FALSE)</f>
        <v>Шибанов Сергей Александрович </v>
      </c>
      <c r="D7" s="308" t="str">
        <f>VLOOKUP(B7,'пр.взв.'!B6:D132,3,FALSE)</f>
        <v>17.04.81 змс</v>
      </c>
      <c r="E7" s="291" t="str">
        <f>VLOOKUP(B7,'пр.взв.'!B6:H133,4,FALSE)</f>
        <v>ПФО</v>
      </c>
      <c r="F7" s="295" t="str">
        <f>VLOOKUP(B7,'пр.взв.'!B6:F132,5,FALSE)</f>
        <v> Нижегородская Выкса Д</v>
      </c>
      <c r="G7" s="309"/>
      <c r="H7" s="247"/>
      <c r="I7" s="242"/>
    </row>
    <row r="8" spans="1:9" ht="12.75">
      <c r="A8" s="300"/>
      <c r="B8" s="242"/>
      <c r="C8" s="293"/>
      <c r="D8" s="308"/>
      <c r="E8" s="292"/>
      <c r="F8" s="296"/>
      <c r="G8" s="309"/>
      <c r="H8" s="247"/>
      <c r="I8" s="242"/>
    </row>
    <row r="9" spans="1:9" ht="12.75">
      <c r="A9" s="298"/>
      <c r="B9" s="301">
        <f>'пр.хода А'!Q23</f>
        <v>4</v>
      </c>
      <c r="C9" s="293" t="str">
        <f>VLOOKUP(B9,'пр.взв.'!B6:C132,2,FALSE)</f>
        <v>Куржев Али Рамазанович</v>
      </c>
      <c r="D9" s="293" t="str">
        <f>VLOOKUP(B9,'пр.взв.'!B6:D132,3,FALSE)</f>
        <v>28.04.89 мс</v>
      </c>
      <c r="E9" s="291" t="str">
        <f>VLOOKUP(B9,'пр.взв.'!B3:H135,4,FALSE)</f>
        <v>ЦФО</v>
      </c>
      <c r="F9" s="295" t="str">
        <f>VLOOKUP(B9,'пр.взв.'!B6:F132,5,FALSE)</f>
        <v>Рязанская Рязань ПР</v>
      </c>
      <c r="G9" s="294"/>
      <c r="H9" s="242"/>
      <c r="I9" s="242"/>
    </row>
    <row r="10" spans="1:9" ht="12.75">
      <c r="A10" s="298"/>
      <c r="B10" s="242"/>
      <c r="C10" s="293"/>
      <c r="D10" s="293"/>
      <c r="E10" s="292"/>
      <c r="F10" s="296"/>
      <c r="G10" s="294"/>
      <c r="H10" s="242"/>
      <c r="I10" s="242"/>
    </row>
    <row r="11" spans="1:2" ht="34.5" customHeight="1">
      <c r="A11" s="26" t="s">
        <v>19</v>
      </c>
      <c r="B11" s="26"/>
    </row>
    <row r="12" spans="2:9" ht="19.5" customHeight="1">
      <c r="B12" s="26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>
      <c r="B13" s="26" t="s">
        <v>1</v>
      </c>
      <c r="C13" s="61"/>
      <c r="D13" s="61"/>
      <c r="E13" s="61"/>
      <c r="F13" s="61"/>
      <c r="G13" s="61"/>
      <c r="H13" s="61"/>
      <c r="I13" s="61"/>
    </row>
    <row r="14" ht="19.5" customHeight="1"/>
    <row r="15" spans="3:8" ht="24" customHeight="1">
      <c r="C15" s="59" t="s">
        <v>29</v>
      </c>
      <c r="D15" s="307" t="str">
        <f>HYPERLINK('пр.взв.'!G3)</f>
        <v>в.к.74 кг</v>
      </c>
      <c r="E15" s="307"/>
      <c r="F15" s="307"/>
      <c r="G15" s="307"/>
      <c r="H15" s="113"/>
    </row>
    <row r="16" spans="3:8" ht="12.75" customHeight="1">
      <c r="C16" s="60" t="s">
        <v>20</v>
      </c>
      <c r="D16" s="310"/>
      <c r="E16" s="310"/>
      <c r="F16" s="310"/>
      <c r="G16" s="310"/>
      <c r="H16" s="114"/>
    </row>
    <row r="17" spans="1:9" ht="12.75">
      <c r="A17" s="242" t="s">
        <v>13</v>
      </c>
      <c r="B17" s="242" t="s">
        <v>3</v>
      </c>
      <c r="C17" s="244" t="s">
        <v>4</v>
      </c>
      <c r="D17" s="244" t="s">
        <v>14</v>
      </c>
      <c r="E17" s="302" t="s">
        <v>15</v>
      </c>
      <c r="F17" s="303"/>
      <c r="G17" s="244" t="s">
        <v>16</v>
      </c>
      <c r="H17" s="244" t="s">
        <v>17</v>
      </c>
      <c r="I17" s="242" t="s">
        <v>18</v>
      </c>
    </row>
    <row r="18" spans="1:9" ht="12.75">
      <c r="A18" s="297"/>
      <c r="B18" s="297"/>
      <c r="C18" s="297"/>
      <c r="D18" s="297"/>
      <c r="E18" s="304"/>
      <c r="F18" s="305"/>
      <c r="G18" s="297"/>
      <c r="H18" s="297"/>
      <c r="I18" s="297"/>
    </row>
    <row r="19" spans="1:9" ht="12.75">
      <c r="A19" s="300"/>
      <c r="B19" s="301">
        <f>'пр.хода Б'!Q14</f>
        <v>10</v>
      </c>
      <c r="C19" s="293" t="str">
        <f>VLOOKUP(B19,'пр.взв.'!B6:C132,2,FALSE)</f>
        <v>Гладышев Петр Алексеевич</v>
      </c>
      <c r="D19" s="293" t="str">
        <f>VLOOKUP(B19,'пр.взв.'!B6:D132,3,FALSE)</f>
        <v>03.02.89 мс</v>
      </c>
      <c r="E19" s="291" t="str">
        <f>VLOOKUP(B19,'пр.взв.'!B1:H145,4,FALSE)</f>
        <v>МОС</v>
      </c>
      <c r="F19" s="295" t="str">
        <f>VLOOKUP(B19,'пр.взв.'!B6:F132,5,FALSE)</f>
        <v>Москва Д</v>
      </c>
      <c r="G19" s="294"/>
      <c r="H19" s="247"/>
      <c r="I19" s="242"/>
    </row>
    <row r="20" spans="1:9" ht="12.75">
      <c r="A20" s="300"/>
      <c r="B20" s="242"/>
      <c r="C20" s="293"/>
      <c r="D20" s="293"/>
      <c r="E20" s="292"/>
      <c r="F20" s="296"/>
      <c r="G20" s="294"/>
      <c r="H20" s="247"/>
      <c r="I20" s="242"/>
    </row>
    <row r="21" spans="1:9" ht="12.75">
      <c r="A21" s="298"/>
      <c r="B21" s="301">
        <f>'пр.хода Б'!Q22</f>
        <v>31</v>
      </c>
      <c r="C21" s="293" t="str">
        <f>VLOOKUP(B21,'пр.взв.'!B6:C132,2,FALSE)</f>
        <v>Лебедев Илья Александрович</v>
      </c>
      <c r="D21" s="293" t="str">
        <f>VLOOKUP(B21,'пр.взв.'!B6:D132,3,FALSE)</f>
        <v>08.09.82 мсмк</v>
      </c>
      <c r="E21" s="291" t="str">
        <f>VLOOKUP(B21,'пр.взв.'!B2:H147,4,FALSE)</f>
        <v>УФО</v>
      </c>
      <c r="F21" s="295" t="str">
        <f>VLOOKUP(B21,'пр.взв.'!B6:F132,5,FALSE)</f>
        <v>Свердловская В.Пышма Д</v>
      </c>
      <c r="G21" s="294"/>
      <c r="H21" s="242"/>
      <c r="I21" s="242"/>
    </row>
    <row r="22" spans="1:9" ht="12.75">
      <c r="A22" s="298"/>
      <c r="B22" s="242"/>
      <c r="C22" s="293"/>
      <c r="D22" s="293"/>
      <c r="E22" s="292"/>
      <c r="F22" s="296"/>
      <c r="G22" s="294"/>
      <c r="H22" s="242"/>
      <c r="I22" s="242"/>
    </row>
    <row r="23" spans="1:2" ht="32.25" customHeight="1">
      <c r="A23" s="26" t="s">
        <v>19</v>
      </c>
      <c r="B23" s="26"/>
    </row>
    <row r="24" spans="2:9" ht="19.5" customHeight="1">
      <c r="B24" s="26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>
      <c r="B25" s="26" t="s">
        <v>1</v>
      </c>
      <c r="C25" s="61"/>
      <c r="D25" s="61"/>
      <c r="E25" s="61"/>
      <c r="F25" s="61"/>
      <c r="G25" s="61"/>
      <c r="H25" s="61"/>
      <c r="I25" s="61"/>
    </row>
    <row r="27" spans="4:7" ht="12.75">
      <c r="D27" s="7"/>
      <c r="E27" s="7"/>
      <c r="F27" s="7"/>
      <c r="G27" s="7"/>
    </row>
    <row r="28" spans="4:8" ht="12.75" customHeight="1">
      <c r="D28" s="307" t="str">
        <f>HYPERLINK('пр.взв.'!G3)</f>
        <v>в.к.74 кг</v>
      </c>
      <c r="E28" s="307"/>
      <c r="F28" s="307"/>
      <c r="G28" s="307"/>
      <c r="H28" s="113"/>
    </row>
    <row r="29" spans="3:8" ht="15.75" customHeight="1">
      <c r="C29" s="58" t="s">
        <v>21</v>
      </c>
      <c r="D29" s="310"/>
      <c r="E29" s="310"/>
      <c r="F29" s="310"/>
      <c r="G29" s="310"/>
      <c r="H29" s="114"/>
    </row>
    <row r="30" spans="1:9" ht="12.75">
      <c r="A30" s="242" t="s">
        <v>13</v>
      </c>
      <c r="B30" s="242" t="s">
        <v>3</v>
      </c>
      <c r="C30" s="244" t="s">
        <v>4</v>
      </c>
      <c r="D30" s="244" t="s">
        <v>14</v>
      </c>
      <c r="E30" s="302" t="s">
        <v>15</v>
      </c>
      <c r="F30" s="303"/>
      <c r="G30" s="244" t="s">
        <v>16</v>
      </c>
      <c r="H30" s="244" t="s">
        <v>17</v>
      </c>
      <c r="I30" s="242" t="s">
        <v>18</v>
      </c>
    </row>
    <row r="31" spans="1:9" ht="12.75">
      <c r="A31" s="297"/>
      <c r="B31" s="297"/>
      <c r="C31" s="297"/>
      <c r="D31" s="297"/>
      <c r="E31" s="304"/>
      <c r="F31" s="305"/>
      <c r="G31" s="297"/>
      <c r="H31" s="297"/>
      <c r="I31" s="297"/>
    </row>
    <row r="32" spans="1:9" ht="12.75">
      <c r="A32" s="300"/>
      <c r="B32" s="301">
        <f>'пр.хода А'!M35</f>
        <v>25</v>
      </c>
      <c r="C32" s="293" t="str">
        <f>VLOOKUP(B32,'пр.взв.'!B6:C132,2,FALSE)</f>
        <v>Куржев Уали Рамазанович</v>
      </c>
      <c r="D32" s="293" t="str">
        <f>VLOOKUP(B32,'пр.взв.'!B6:D132,3,FALSE)</f>
        <v>28.04.89 мсмк</v>
      </c>
      <c r="E32" s="291" t="str">
        <f>VLOOKUP(B32,'пр.взв.'!B3:H158,4,FALSE)</f>
        <v>ЦФО</v>
      </c>
      <c r="F32" s="295" t="str">
        <f>VLOOKUP(B32,'пр.взв.'!B6:F132,5,FALSE)</f>
        <v>Рязанская Рязань ПР</v>
      </c>
      <c r="G32" s="294"/>
      <c r="H32" s="247"/>
      <c r="I32" s="242"/>
    </row>
    <row r="33" spans="1:9" ht="12.75">
      <c r="A33" s="300"/>
      <c r="B33" s="242"/>
      <c r="C33" s="293"/>
      <c r="D33" s="293"/>
      <c r="E33" s="292"/>
      <c r="F33" s="296"/>
      <c r="G33" s="294"/>
      <c r="H33" s="247"/>
      <c r="I33" s="242"/>
    </row>
    <row r="34" spans="1:9" ht="12.75">
      <c r="A34" s="298"/>
      <c r="B34" s="299" t="str">
        <f>'пр.хода Б'!M35</f>
        <v>26</v>
      </c>
      <c r="C34" s="293" t="str">
        <f>'пр.взв.'!C56</f>
        <v>Шабуров Александр Владимирович</v>
      </c>
      <c r="D34" s="293" t="str">
        <f>'пр.взв.'!D56</f>
        <v>20.05.86 мс</v>
      </c>
      <c r="E34" s="293" t="str">
        <f>'пр.взв.'!E56</f>
        <v>УФО</v>
      </c>
      <c r="F34" s="293" t="str">
        <f>'пр.взв.'!F56</f>
        <v>Курганская Курган МС</v>
      </c>
      <c r="G34" s="294"/>
      <c r="H34" s="242"/>
      <c r="I34" s="242"/>
    </row>
    <row r="35" spans="1:9" ht="12.75">
      <c r="A35" s="298"/>
      <c r="B35" s="242"/>
      <c r="C35" s="293"/>
      <c r="D35" s="293"/>
      <c r="E35" s="293"/>
      <c r="F35" s="293"/>
      <c r="G35" s="294"/>
      <c r="H35" s="242"/>
      <c r="I35" s="242"/>
    </row>
    <row r="36" spans="1:2" ht="38.25" customHeight="1">
      <c r="A36" s="26" t="s">
        <v>19</v>
      </c>
      <c r="B36" s="26"/>
    </row>
    <row r="37" spans="2:9" ht="19.5" customHeight="1">
      <c r="B37" s="26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6" t="s">
        <v>1</v>
      </c>
      <c r="C38" s="61"/>
      <c r="D38" s="61"/>
      <c r="E38" s="61"/>
      <c r="F38" s="61"/>
      <c r="G38" s="61"/>
      <c r="H38" s="61"/>
      <c r="I38" s="61"/>
    </row>
    <row r="42" spans="1:8" ht="12.75">
      <c r="A42" s="21">
        <f>HYPERLINK('[1]реквизиты'!$A$20)</f>
      </c>
      <c r="B42" s="25"/>
      <c r="C42" s="25"/>
      <c r="D42" s="25"/>
      <c r="E42" s="25"/>
      <c r="F42" s="7"/>
      <c r="G42" s="62">
        <f>HYPERLINK('[1]реквизиты'!$G$20)</f>
      </c>
      <c r="H42" s="23">
        <f>HYPERLINK('[1]реквизиты'!$G$21)</f>
      </c>
    </row>
    <row r="43" spans="1:8" ht="12.75">
      <c r="A43" s="25"/>
      <c r="B43" s="25"/>
      <c r="C43" s="25"/>
      <c r="D43" s="25"/>
      <c r="E43" s="25"/>
      <c r="F43" s="7"/>
      <c r="G43" s="120"/>
      <c r="H43" s="7"/>
    </row>
    <row r="44" spans="1:8" ht="12.75">
      <c r="A44" s="22">
        <f>HYPERLINK('[1]реквизиты'!$A$22)</f>
      </c>
      <c r="C44" s="25"/>
      <c r="D44" s="25"/>
      <c r="E44" s="25"/>
      <c r="F44" s="22"/>
      <c r="G44" s="62">
        <f>HYPERLINK('[1]реквизиты'!$G$22)</f>
      </c>
      <c r="H44" s="24">
        <f>HYPERLINK('[1]реквизиты'!$G$23)</f>
      </c>
    </row>
    <row r="45" spans="3:7" ht="12.75">
      <c r="C45" s="7"/>
      <c r="D45" s="7"/>
      <c r="E45" s="7"/>
      <c r="F45" s="7"/>
      <c r="G45" s="7"/>
    </row>
  </sheetData>
  <sheetProtection/>
  <mergeCells count="82">
    <mergeCell ref="A1:I1"/>
    <mergeCell ref="A5:A6"/>
    <mergeCell ref="B5:B6"/>
    <mergeCell ref="C5:C6"/>
    <mergeCell ref="D5:D6"/>
    <mergeCell ref="G5:G6"/>
    <mergeCell ref="H5:H6"/>
    <mergeCell ref="I5:I6"/>
    <mergeCell ref="D2:G3"/>
    <mergeCell ref="A7:A8"/>
    <mergeCell ref="B7:B8"/>
    <mergeCell ref="C7:C8"/>
    <mergeCell ref="D7:D8"/>
    <mergeCell ref="F7:F8"/>
    <mergeCell ref="G7:G8"/>
    <mergeCell ref="E5:F6"/>
    <mergeCell ref="E7:E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G17:G18"/>
    <mergeCell ref="H17:H18"/>
    <mergeCell ref="I17:I18"/>
    <mergeCell ref="A17:A18"/>
    <mergeCell ref="B17:B18"/>
    <mergeCell ref="C17:C18"/>
    <mergeCell ref="D17:D18"/>
    <mergeCell ref="E17:F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I30:I31"/>
    <mergeCell ref="A30:A31"/>
    <mergeCell ref="B30:B31"/>
    <mergeCell ref="C30:C31"/>
    <mergeCell ref="D30:D31"/>
    <mergeCell ref="E30:F31"/>
    <mergeCell ref="C32:C33"/>
    <mergeCell ref="D32:D33"/>
    <mergeCell ref="E32:E33"/>
    <mergeCell ref="H30:H31"/>
    <mergeCell ref="G30:G31"/>
    <mergeCell ref="I34:I35"/>
    <mergeCell ref="A34:A35"/>
    <mergeCell ref="B34:B35"/>
    <mergeCell ref="C34:C35"/>
    <mergeCell ref="D34:D35"/>
    <mergeCell ref="E34:E35"/>
    <mergeCell ref="I32:I33"/>
    <mergeCell ref="A32:A33"/>
    <mergeCell ref="B32:B33"/>
    <mergeCell ref="G34:G35"/>
    <mergeCell ref="H34:H35"/>
    <mergeCell ref="F32:F33"/>
    <mergeCell ref="G32:G33"/>
    <mergeCell ref="H32:H33"/>
    <mergeCell ref="E9:E10"/>
    <mergeCell ref="E19:E20"/>
    <mergeCell ref="E21:E22"/>
    <mergeCell ref="F34:F35"/>
    <mergeCell ref="F21:F22"/>
    <mergeCell ref="F19:F20"/>
    <mergeCell ref="D15:G16"/>
    <mergeCell ref="D28:G2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9.8515625" style="0" customWidth="1"/>
    <col min="5" max="5" width="13.28125" style="0" customWidth="1"/>
    <col min="6" max="6" width="24.5742187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329" t="s">
        <v>102</v>
      </c>
      <c r="C1" s="329"/>
      <c r="D1" s="329"/>
      <c r="E1" s="329"/>
      <c r="F1" s="329"/>
      <c r="G1" s="329"/>
      <c r="H1" s="329"/>
      <c r="I1" s="142"/>
      <c r="J1" s="329" t="s">
        <v>102</v>
      </c>
      <c r="K1" s="329"/>
      <c r="L1" s="329"/>
      <c r="M1" s="329"/>
      <c r="N1" s="329"/>
      <c r="O1" s="329"/>
      <c r="P1" s="329"/>
    </row>
    <row r="2" spans="2:16" ht="12.75" customHeight="1">
      <c r="B2" s="330" t="str">
        <f>'пр.взв.'!G3</f>
        <v>в.к.74 кг</v>
      </c>
      <c r="C2" s="331"/>
      <c r="D2" s="331"/>
      <c r="E2" s="331"/>
      <c r="F2" s="331"/>
      <c r="G2" s="331"/>
      <c r="H2" s="331"/>
      <c r="I2" s="143"/>
      <c r="J2" s="330" t="str">
        <f>'пр.взв.'!G3</f>
        <v>в.к.74 кг</v>
      </c>
      <c r="K2" s="331"/>
      <c r="L2" s="331"/>
      <c r="M2" s="331"/>
      <c r="N2" s="331"/>
      <c r="O2" s="331"/>
      <c r="P2" s="331"/>
    </row>
    <row r="3" spans="2:16" ht="12.75" customHeight="1" thickBot="1">
      <c r="B3" s="144" t="s">
        <v>103</v>
      </c>
      <c r="C3" s="145" t="s">
        <v>257</v>
      </c>
      <c r="D3" s="146"/>
      <c r="E3" s="147"/>
      <c r="F3" s="147"/>
      <c r="G3" s="147"/>
      <c r="H3" s="147"/>
      <c r="I3" s="147"/>
      <c r="J3" s="144" t="s">
        <v>1</v>
      </c>
      <c r="K3" s="145" t="s">
        <v>257</v>
      </c>
      <c r="L3" s="146"/>
      <c r="M3" s="147"/>
      <c r="N3" s="144"/>
      <c r="O3" s="147"/>
      <c r="P3" s="147"/>
    </row>
    <row r="4" spans="1:16" ht="12.75">
      <c r="A4" s="332" t="s">
        <v>104</v>
      </c>
      <c r="B4" s="334" t="s">
        <v>3</v>
      </c>
      <c r="C4" s="336" t="s">
        <v>4</v>
      </c>
      <c r="D4" s="336" t="s">
        <v>14</v>
      </c>
      <c r="E4" s="200" t="s">
        <v>15</v>
      </c>
      <c r="F4" s="336" t="s">
        <v>16</v>
      </c>
      <c r="G4" s="336" t="s">
        <v>17</v>
      </c>
      <c r="H4" s="338" t="s">
        <v>18</v>
      </c>
      <c r="I4" s="332" t="s">
        <v>104</v>
      </c>
      <c r="J4" s="334" t="s">
        <v>3</v>
      </c>
      <c r="K4" s="336" t="s">
        <v>4</v>
      </c>
      <c r="L4" s="336" t="s">
        <v>14</v>
      </c>
      <c r="M4" s="200" t="s">
        <v>15</v>
      </c>
      <c r="N4" s="336" t="s">
        <v>16</v>
      </c>
      <c r="O4" s="336" t="s">
        <v>17</v>
      </c>
      <c r="P4" s="338" t="s">
        <v>18</v>
      </c>
    </row>
    <row r="5" spans="1:16" ht="13.5" thickBot="1">
      <c r="A5" s="333"/>
      <c r="B5" s="335"/>
      <c r="C5" s="337"/>
      <c r="D5" s="337"/>
      <c r="E5" s="201"/>
      <c r="F5" s="337"/>
      <c r="G5" s="337"/>
      <c r="H5" s="339"/>
      <c r="I5" s="333"/>
      <c r="J5" s="335"/>
      <c r="K5" s="337"/>
      <c r="L5" s="337"/>
      <c r="M5" s="201"/>
      <c r="N5" s="337"/>
      <c r="O5" s="337"/>
      <c r="P5" s="339"/>
    </row>
    <row r="6" spans="1:16" ht="11.25" customHeight="1">
      <c r="A6" s="343">
        <v>1</v>
      </c>
      <c r="B6" s="321">
        <v>9</v>
      </c>
      <c r="C6" s="311" t="str">
        <f>VLOOKUP(B6,'пр.взв.'!B6:H133,2,FALSE)</f>
        <v>Сайфутдинов Юрий Наилович</v>
      </c>
      <c r="D6" s="311" t="str">
        <f>VLOOKUP(C6,'пр.взв.'!C6:I133,2,FALSE)</f>
        <v>22.08.88 мс</v>
      </c>
      <c r="E6" s="311" t="str">
        <f>VLOOKUP(D6,'пр.взв.'!D6:J133,2,FALSE)</f>
        <v>ЮФО</v>
      </c>
      <c r="F6" s="325"/>
      <c r="G6" s="255"/>
      <c r="H6" s="244"/>
      <c r="I6" s="318">
        <v>1</v>
      </c>
      <c r="J6" s="321">
        <v>10</v>
      </c>
      <c r="K6" s="315" t="str">
        <f>VLOOKUP(J6,'пр.взв.'!B6:H133,2,FALSE)</f>
        <v>Гладышев Петр Алексеевич</v>
      </c>
      <c r="L6" s="315" t="str">
        <f>VLOOKUP(K6,'пр.взв.'!C6:I133,2,FALSE)</f>
        <v>03.02.89 мс</v>
      </c>
      <c r="M6" s="315" t="str">
        <f>VLOOKUP(L6,'пр.взв.'!D6:J133,2,FALSE)</f>
        <v>МОС</v>
      </c>
      <c r="N6" s="314"/>
      <c r="O6" s="325"/>
      <c r="P6" s="255"/>
    </row>
    <row r="7" spans="1:16" ht="14.25" customHeight="1">
      <c r="A7" s="344"/>
      <c r="B7" s="322"/>
      <c r="C7" s="316"/>
      <c r="D7" s="316"/>
      <c r="E7" s="316"/>
      <c r="F7" s="294"/>
      <c r="G7" s="247"/>
      <c r="H7" s="242"/>
      <c r="I7" s="319"/>
      <c r="J7" s="322"/>
      <c r="K7" s="316"/>
      <c r="L7" s="316"/>
      <c r="M7" s="316"/>
      <c r="N7" s="294"/>
      <c r="O7" s="294"/>
      <c r="P7" s="247"/>
    </row>
    <row r="8" spans="1:16" ht="11.25" customHeight="1">
      <c r="A8" s="344"/>
      <c r="B8" s="322">
        <v>3</v>
      </c>
      <c r="C8" s="311" t="str">
        <f>VLOOKUP(B8,'пр.взв.'!B1:H135,2,FALSE)</f>
        <v>Шибанов Сергей Александрович </v>
      </c>
      <c r="D8" s="311" t="str">
        <f>VLOOKUP(C8,'пр.взв.'!C1:I135,2,FALSE)</f>
        <v>17.04.81 змс</v>
      </c>
      <c r="E8" s="311" t="str">
        <f>VLOOKUP(D8,'пр.взв.'!D1:J135,2,FALSE)</f>
        <v>ПФО</v>
      </c>
      <c r="F8" s="313"/>
      <c r="G8" s="297"/>
      <c r="H8" s="297"/>
      <c r="I8" s="319"/>
      <c r="J8" s="322">
        <v>8</v>
      </c>
      <c r="K8" s="311" t="str">
        <f>VLOOKUP(J8,'пр.взв.'!B1:H135,2,FALSE)</f>
        <v>Пирогов Артём Владимирович</v>
      </c>
      <c r="L8" s="311" t="str">
        <f>VLOOKUP(K8,'пр.взв.'!C1:I135,2,FALSE)</f>
        <v>08.06.89 кмс</v>
      </c>
      <c r="M8" s="311" t="str">
        <f>VLOOKUP(L8,'пр.взв.'!D1:J135,2,FALSE)</f>
        <v>ДВФ0</v>
      </c>
      <c r="N8" s="313"/>
      <c r="O8" s="313"/>
      <c r="P8" s="297"/>
    </row>
    <row r="9" spans="1:16" ht="14.25" customHeight="1" thickBot="1">
      <c r="A9" s="344"/>
      <c r="B9" s="345"/>
      <c r="C9" s="341"/>
      <c r="D9" s="341"/>
      <c r="E9" s="341"/>
      <c r="F9" s="342"/>
      <c r="G9" s="243"/>
      <c r="H9" s="243"/>
      <c r="I9" s="320"/>
      <c r="J9" s="323"/>
      <c r="K9" s="312"/>
      <c r="L9" s="312"/>
      <c r="M9" s="312"/>
      <c r="N9" s="324"/>
      <c r="O9" s="324"/>
      <c r="P9" s="201"/>
    </row>
    <row r="10" spans="1:16" ht="11.25" customHeight="1">
      <c r="A10" s="318">
        <v>2</v>
      </c>
      <c r="B10" s="321"/>
      <c r="C10" s="315" t="e">
        <f>VLOOKUP(B10,'пр.взв.'!B1:H137,2,FALSE)</f>
        <v>#N/A</v>
      </c>
      <c r="D10" s="315" t="e">
        <f>VLOOKUP(C10,'пр.взв.'!C1:I137,2,FALSE)</f>
        <v>#N/A</v>
      </c>
      <c r="E10" s="315" t="e">
        <f>VLOOKUP(D10,'пр.взв.'!D1:J137,2,FALSE)</f>
        <v>#N/A</v>
      </c>
      <c r="F10" s="327"/>
      <c r="G10" s="328"/>
      <c r="H10" s="340"/>
      <c r="I10" s="318">
        <v>2</v>
      </c>
      <c r="J10" s="321"/>
      <c r="K10" s="315" t="e">
        <f>VLOOKUP(J10,'пр.взв.'!B1:H137,2,FALSE)</f>
        <v>#N/A</v>
      </c>
      <c r="L10" s="315" t="e">
        <f>VLOOKUP(K10,'пр.взв.'!C1:I137,2,FALSE)</f>
        <v>#N/A</v>
      </c>
      <c r="M10" s="315" t="e">
        <f>VLOOKUP(L10,'пр.взв.'!D1:J137,2,FALSE)</f>
        <v>#N/A</v>
      </c>
      <c r="N10" s="326"/>
      <c r="O10" s="327"/>
      <c r="P10" s="328"/>
    </row>
    <row r="11" spans="1:16" ht="15.75" customHeight="1" thickBot="1">
      <c r="A11" s="319"/>
      <c r="B11" s="322"/>
      <c r="C11" s="316"/>
      <c r="D11" s="316"/>
      <c r="E11" s="316"/>
      <c r="F11" s="294"/>
      <c r="G11" s="247"/>
      <c r="H11" s="242"/>
      <c r="I11" s="319"/>
      <c r="J11" s="322"/>
      <c r="K11" s="316"/>
      <c r="L11" s="316"/>
      <c r="M11" s="316"/>
      <c r="N11" s="294"/>
      <c r="O11" s="294"/>
      <c r="P11" s="247"/>
    </row>
    <row r="12" spans="1:16" ht="11.25" customHeight="1">
      <c r="A12" s="319"/>
      <c r="B12" s="322">
        <v>3</v>
      </c>
      <c r="C12" s="311" t="str">
        <f>VLOOKUP(B12,'пр.взв.'!B2:H139,2,FALSE)</f>
        <v>Шибанов Сергей Александрович </v>
      </c>
      <c r="D12" s="311" t="str">
        <f>VLOOKUP(C12,'пр.взв.'!C2:I139,2,FALSE)</f>
        <v>17.04.81 змс</v>
      </c>
      <c r="E12" s="311" t="str">
        <f>VLOOKUP(D12,'пр.взв.'!D2:J139,2,FALSE)</f>
        <v>ПФО</v>
      </c>
      <c r="F12" s="313"/>
      <c r="G12" s="297"/>
      <c r="H12" s="297"/>
      <c r="I12" s="319"/>
      <c r="J12" s="322">
        <v>8</v>
      </c>
      <c r="K12" s="311" t="str">
        <f>VLOOKUP(J12,'пр.взв.'!B1:H139,2,FALSE)</f>
        <v>Пирогов Артём Владимирович</v>
      </c>
      <c r="L12" s="311" t="str">
        <f>VLOOKUP(K12,'пр.взв.'!C1:I79,2,FALSE)</f>
        <v>08.06.89 кмс</v>
      </c>
      <c r="M12" s="315" t="str">
        <f>VLOOKUP(L12,'пр.взв.'!D12:J139,2,FALSE)</f>
        <v>ДВФ0</v>
      </c>
      <c r="N12" s="313"/>
      <c r="O12" s="313"/>
      <c r="P12" s="297"/>
    </row>
    <row r="13" spans="1:16" ht="15" customHeight="1" thickBot="1">
      <c r="A13" s="320"/>
      <c r="B13" s="323"/>
      <c r="C13" s="312"/>
      <c r="D13" s="312"/>
      <c r="E13" s="312"/>
      <c r="F13" s="324"/>
      <c r="G13" s="201"/>
      <c r="H13" s="201"/>
      <c r="I13" s="320"/>
      <c r="J13" s="323"/>
      <c r="K13" s="312"/>
      <c r="L13" s="312"/>
      <c r="M13" s="316"/>
      <c r="N13" s="324"/>
      <c r="O13" s="324"/>
      <c r="P13" s="201"/>
    </row>
    <row r="14" spans="1:16" ht="11.25" customHeight="1">
      <c r="A14" s="318">
        <v>3</v>
      </c>
      <c r="B14" s="321"/>
      <c r="C14" s="315" t="e">
        <f>VLOOKUP(B14,'пр.взв.'!B4:H141,2,FALSE)</f>
        <v>#N/A</v>
      </c>
      <c r="D14" s="315" t="e">
        <f>VLOOKUP(C14,'пр.взв.'!C4:I141,2,FALSE)</f>
        <v>#N/A</v>
      </c>
      <c r="E14" s="315" t="e">
        <f>VLOOKUP(D14,'пр.взв.'!D4:J141,2,FALSE)</f>
        <v>#N/A</v>
      </c>
      <c r="F14" s="327"/>
      <c r="G14" s="328"/>
      <c r="H14" s="340"/>
      <c r="I14" s="318">
        <v>3</v>
      </c>
      <c r="J14" s="321"/>
      <c r="K14" s="315" t="e">
        <f>VLOOKUP(J14,'пр.взв.'!B1:H141,2,FALSE)</f>
        <v>#N/A</v>
      </c>
      <c r="L14" s="315" t="e">
        <f>VLOOKUP(K14,'пр.взв.'!C1:I141,2,FALSE)</f>
        <v>#N/A</v>
      </c>
      <c r="M14" s="315" t="e">
        <f>VLOOKUP(L14,'пр.взв.'!D1:J141,2,FALSE)</f>
        <v>#N/A</v>
      </c>
      <c r="N14" s="314"/>
      <c r="O14" s="325"/>
      <c r="P14" s="255"/>
    </row>
    <row r="15" spans="1:16" ht="13.5" customHeight="1">
      <c r="A15" s="319"/>
      <c r="B15" s="322"/>
      <c r="C15" s="316"/>
      <c r="D15" s="316"/>
      <c r="E15" s="316"/>
      <c r="F15" s="294"/>
      <c r="G15" s="247"/>
      <c r="H15" s="242"/>
      <c r="I15" s="319"/>
      <c r="J15" s="322"/>
      <c r="K15" s="316"/>
      <c r="L15" s="316"/>
      <c r="M15" s="316"/>
      <c r="N15" s="294"/>
      <c r="O15" s="294"/>
      <c r="P15" s="247"/>
    </row>
    <row r="16" spans="1:16" ht="11.25" customHeight="1">
      <c r="A16" s="319"/>
      <c r="B16" s="322">
        <v>11</v>
      </c>
      <c r="C16" s="311" t="str">
        <f>VLOOKUP(B16,'пр.взв.'!B6:H143,2,FALSE)</f>
        <v>Надюков Бислан Мосович</v>
      </c>
      <c r="D16" s="311" t="str">
        <f>VLOOKUP(C16,'пр.взв.'!C6:I143,2,FALSE)</f>
        <v>19.11.91 кмс</v>
      </c>
      <c r="E16" s="311" t="str">
        <f>VLOOKUP(D16,'пр.взв.'!D6:J143,2,FALSE)</f>
        <v>ЮФО</v>
      </c>
      <c r="F16" s="313"/>
      <c r="G16" s="297"/>
      <c r="H16" s="297"/>
      <c r="I16" s="319"/>
      <c r="J16" s="322">
        <v>28</v>
      </c>
      <c r="K16" s="311" t="str">
        <f>VLOOKUP(J16,'пр.взв.'!B1:H143,2,FALSE)</f>
        <v>Чупрасов Павел Андреевич</v>
      </c>
      <c r="L16" s="311" t="str">
        <f>VLOOKUP(K16,'пр.взв.'!C1:I143,2,FALSE)</f>
        <v>03.06.82, МС</v>
      </c>
      <c r="M16" s="311" t="str">
        <f>VLOOKUP(L16,'пр.взв.'!D1:J143,2,FALSE)</f>
        <v>СФО</v>
      </c>
      <c r="N16" s="313"/>
      <c r="O16" s="313"/>
      <c r="P16" s="297"/>
    </row>
    <row r="17" spans="1:16" ht="12.75" customHeight="1" thickBot="1">
      <c r="A17" s="320"/>
      <c r="B17" s="323"/>
      <c r="C17" s="312"/>
      <c r="D17" s="312"/>
      <c r="E17" s="312"/>
      <c r="F17" s="324"/>
      <c r="G17" s="201"/>
      <c r="H17" s="201"/>
      <c r="I17" s="320"/>
      <c r="J17" s="323"/>
      <c r="K17" s="312"/>
      <c r="L17" s="312"/>
      <c r="M17" s="312"/>
      <c r="N17" s="324"/>
      <c r="O17" s="324"/>
      <c r="P17" s="201"/>
    </row>
    <row r="18" spans="1:16" ht="11.25" customHeight="1">
      <c r="A18" s="318">
        <v>4</v>
      </c>
      <c r="B18" s="321">
        <v>7</v>
      </c>
      <c r="C18" s="315" t="str">
        <f>VLOOKUP(B18,'пр.взв.'!B2:H145,2,FALSE)</f>
        <v>Николаев Сергей Андреевич</v>
      </c>
      <c r="D18" s="315" t="str">
        <f>VLOOKUP(C18,'пр.взв.'!C2:I145,2,FALSE)</f>
        <v>22.08.89 мс</v>
      </c>
      <c r="E18" s="315" t="str">
        <f>VLOOKUP(D18,'пр.взв.'!D2:J145,2,FALSE)</f>
        <v>МОС</v>
      </c>
      <c r="F18" s="327"/>
      <c r="G18" s="328"/>
      <c r="H18" s="340"/>
      <c r="I18" s="318">
        <v>4</v>
      </c>
      <c r="J18" s="321">
        <v>8</v>
      </c>
      <c r="K18" s="315" t="str">
        <f>VLOOKUP(J18,'пр.взв.'!B1:H145,2,FALSE)</f>
        <v>Пирогов Артём Владимирович</v>
      </c>
      <c r="L18" s="315" t="str">
        <f>VLOOKUP(K18,'пр.взв.'!C1:I145,2,FALSE)</f>
        <v>08.06.89 кмс</v>
      </c>
      <c r="M18" s="315" t="str">
        <f>VLOOKUP(L18,'пр.взв.'!D1:J145,2,FALSE)</f>
        <v>ДВФ0</v>
      </c>
      <c r="N18" s="294"/>
      <c r="O18" s="317"/>
      <c r="P18" s="247"/>
    </row>
    <row r="19" spans="1:16" ht="13.5" customHeight="1">
      <c r="A19" s="319"/>
      <c r="B19" s="322"/>
      <c r="C19" s="316"/>
      <c r="D19" s="316"/>
      <c r="E19" s="316"/>
      <c r="F19" s="294"/>
      <c r="G19" s="247"/>
      <c r="H19" s="242"/>
      <c r="I19" s="319"/>
      <c r="J19" s="322"/>
      <c r="K19" s="316"/>
      <c r="L19" s="316"/>
      <c r="M19" s="316"/>
      <c r="N19" s="294"/>
      <c r="O19" s="294"/>
      <c r="P19" s="247"/>
    </row>
    <row r="20" spans="1:16" ht="11.25" customHeight="1">
      <c r="A20" s="319"/>
      <c r="B20" s="322">
        <v>31</v>
      </c>
      <c r="C20" s="311" t="str">
        <f>VLOOKUP(B20,'пр.взв.'!B2:H147,2,FALSE)</f>
        <v>Лебедев Илья Александрович</v>
      </c>
      <c r="D20" s="311" t="str">
        <f>VLOOKUP(C20,'пр.взв.'!C2:I147,2,FALSE)</f>
        <v>08.09.82 мсмк</v>
      </c>
      <c r="E20" s="311" t="str">
        <f>VLOOKUP(D20,'пр.взв.'!D2:J147,2,FALSE)</f>
        <v>УФО</v>
      </c>
      <c r="F20" s="313"/>
      <c r="G20" s="297"/>
      <c r="H20" s="297"/>
      <c r="I20" s="319"/>
      <c r="J20" s="322">
        <v>32</v>
      </c>
      <c r="K20" s="311" t="str">
        <f>VLOOKUP(J20,'пр.взв.'!B2:H147,2,FALSE)</f>
        <v>Перепелюк Андрей Александрович</v>
      </c>
      <c r="L20" s="311" t="str">
        <f>VLOOKUP(K20,'пр.взв.'!C2:I147,2,FALSE)</f>
        <v>06.08.85 мс</v>
      </c>
      <c r="M20" s="311" t="str">
        <f>VLOOKUP(L20,'пр.взв.'!D2:J147,2,FALSE)</f>
        <v>МОС</v>
      </c>
      <c r="N20" s="313"/>
      <c r="O20" s="313"/>
      <c r="P20" s="297"/>
    </row>
    <row r="21" spans="1:16" ht="15" customHeight="1" thickBot="1">
      <c r="A21" s="320"/>
      <c r="B21" s="323"/>
      <c r="C21" s="312"/>
      <c r="D21" s="312"/>
      <c r="E21" s="312"/>
      <c r="F21" s="324"/>
      <c r="G21" s="201"/>
      <c r="H21" s="201"/>
      <c r="I21" s="320"/>
      <c r="J21" s="323"/>
      <c r="K21" s="312"/>
      <c r="L21" s="312"/>
      <c r="M21" s="312"/>
      <c r="N21" s="324"/>
      <c r="O21" s="324"/>
      <c r="P21" s="201"/>
    </row>
    <row r="22" spans="1:16" ht="11.25" customHeight="1">
      <c r="A22" s="318">
        <v>5</v>
      </c>
      <c r="B22" s="321"/>
      <c r="C22" s="315" t="e">
        <f>VLOOKUP(B22,'пр.взв.'!B2:H149,2,FALSE)</f>
        <v>#N/A</v>
      </c>
      <c r="D22" s="315" t="e">
        <f>VLOOKUP(C22,'пр.взв.'!C2:I149,2,FALSE)</f>
        <v>#N/A</v>
      </c>
      <c r="E22" s="315" t="e">
        <f>VLOOKUP(D22,'пр.взв.'!D2:J149,2,FALSE)</f>
        <v>#N/A</v>
      </c>
      <c r="F22" s="327"/>
      <c r="G22" s="328"/>
      <c r="H22" s="340"/>
      <c r="I22" s="318">
        <v>5</v>
      </c>
      <c r="J22" s="321"/>
      <c r="K22" s="315" t="e">
        <f>VLOOKUP(J22,'пр.взв.'!B2:H149,2,FALSE)</f>
        <v>#N/A</v>
      </c>
      <c r="L22" s="315" t="e">
        <f>VLOOKUP(K22,'пр.взв.'!C2:I149,2,FALSE)</f>
        <v>#N/A</v>
      </c>
      <c r="M22" s="315" t="e">
        <f>VLOOKUP(L22,'пр.взв.'!D2:J149,2,FALSE)</f>
        <v>#N/A</v>
      </c>
      <c r="N22" s="314"/>
      <c r="O22" s="325"/>
      <c r="P22" s="255"/>
    </row>
    <row r="23" spans="1:16" ht="12.75" customHeight="1">
      <c r="A23" s="319"/>
      <c r="B23" s="322"/>
      <c r="C23" s="316"/>
      <c r="D23" s="316"/>
      <c r="E23" s="316"/>
      <c r="F23" s="294"/>
      <c r="G23" s="247"/>
      <c r="H23" s="242"/>
      <c r="I23" s="319"/>
      <c r="J23" s="322"/>
      <c r="K23" s="316"/>
      <c r="L23" s="316"/>
      <c r="M23" s="316"/>
      <c r="N23" s="294"/>
      <c r="O23" s="294"/>
      <c r="P23" s="247"/>
    </row>
    <row r="24" spans="1:16" ht="11.25" customHeight="1">
      <c r="A24" s="319"/>
      <c r="B24" s="322">
        <v>19</v>
      </c>
      <c r="C24" s="311" t="str">
        <f>VLOOKUP(B24,'пр.взв.'!B2:H151,2,FALSE)</f>
        <v>Стамкулов Ринат Сагынбекович</v>
      </c>
      <c r="D24" s="311" t="str">
        <f>VLOOKUP(C24,'пр.взв.'!C2:I151,2,FALSE)</f>
        <v>09.01.90 мс</v>
      </c>
      <c r="E24" s="311" t="str">
        <f>VLOOKUP(D24,'пр.взв.'!D2:J151,2,FALSE)</f>
        <v>ЦФО</v>
      </c>
      <c r="F24" s="313"/>
      <c r="G24" s="297"/>
      <c r="H24" s="297"/>
      <c r="I24" s="319"/>
      <c r="J24" s="322">
        <v>20</v>
      </c>
      <c r="K24" s="311" t="str">
        <f>VLOOKUP(J24,'пр.взв.'!B2:H151,2,FALSE)</f>
        <v>Вареник Максим Витальевич</v>
      </c>
      <c r="L24" s="311" t="str">
        <f>VLOOKUP(K24,'пр.взв.'!C2:I151,2,FALSE)</f>
        <v>02.01.89 мс</v>
      </c>
      <c r="M24" s="311" t="str">
        <f>VLOOKUP(L24,'пр.взв.'!D2:J151,2,FALSE)</f>
        <v>УФО</v>
      </c>
      <c r="N24" s="313"/>
      <c r="O24" s="313"/>
      <c r="P24" s="297"/>
    </row>
    <row r="25" spans="1:16" ht="15.75" customHeight="1" thickBot="1">
      <c r="A25" s="320"/>
      <c r="B25" s="323"/>
      <c r="C25" s="312"/>
      <c r="D25" s="312"/>
      <c r="E25" s="312"/>
      <c r="F25" s="324"/>
      <c r="G25" s="201"/>
      <c r="H25" s="201"/>
      <c r="I25" s="320"/>
      <c r="J25" s="323"/>
      <c r="K25" s="312"/>
      <c r="L25" s="312"/>
      <c r="M25" s="312"/>
      <c r="N25" s="324"/>
      <c r="O25" s="324"/>
      <c r="P25" s="201"/>
    </row>
    <row r="26" spans="1:16" ht="11.25" customHeight="1">
      <c r="A26" s="318">
        <v>6</v>
      </c>
      <c r="B26" s="321">
        <v>11</v>
      </c>
      <c r="C26" s="315" t="str">
        <f>VLOOKUP(B26,'пр.взв.'!B2:H153,2,FALSE)</f>
        <v>Надюков Бислан Мосович</v>
      </c>
      <c r="D26" s="315" t="str">
        <f>VLOOKUP(C26,'пр.взв.'!C2:I153,2,FALSE)</f>
        <v>19.11.91 кмс</v>
      </c>
      <c r="E26" s="315" t="str">
        <f>VLOOKUP(D26,'пр.взв.'!D2:J153,2,FALSE)</f>
        <v>ЮФО</v>
      </c>
      <c r="F26" s="327"/>
      <c r="G26" s="328"/>
      <c r="H26" s="340"/>
      <c r="I26" s="318">
        <v>6</v>
      </c>
      <c r="J26" s="321">
        <v>12</v>
      </c>
      <c r="K26" s="315" t="str">
        <f>VLOOKUP(J26,'пр.взв.'!B2:H153,2,FALSE)</f>
        <v>Матевосян Левон Эдуардович</v>
      </c>
      <c r="L26" s="315" t="str">
        <f>VLOOKUP(K26,'пр.взв.'!C2:I153,2,FALSE)</f>
        <v>30.10.88 мс</v>
      </c>
      <c r="M26" s="315" t="str">
        <f>VLOOKUP(L26,'пр.взв.'!D2:J153,2,FALSE)</f>
        <v>ЮФО</v>
      </c>
      <c r="N26" s="326"/>
      <c r="O26" s="327"/>
      <c r="P26" s="328"/>
    </row>
    <row r="27" spans="1:16" ht="12.75">
      <c r="A27" s="319"/>
      <c r="B27" s="322"/>
      <c r="C27" s="316"/>
      <c r="D27" s="316"/>
      <c r="E27" s="316"/>
      <c r="F27" s="294"/>
      <c r="G27" s="247"/>
      <c r="H27" s="242"/>
      <c r="I27" s="319"/>
      <c r="J27" s="322"/>
      <c r="K27" s="316"/>
      <c r="L27" s="316"/>
      <c r="M27" s="316"/>
      <c r="N27" s="294"/>
      <c r="O27" s="294"/>
      <c r="P27" s="247"/>
    </row>
    <row r="28" spans="1:16" ht="11.25" customHeight="1">
      <c r="A28" s="319"/>
      <c r="B28" s="322">
        <v>27</v>
      </c>
      <c r="C28" s="311" t="str">
        <f>VLOOKUP(B28,'пр.взв.'!B2:H155,2,FALSE)</f>
        <v>Парнюк Степан Михайлович</v>
      </c>
      <c r="D28" s="311" t="str">
        <f>VLOOKUP(C28,'пр.взв.'!C2:I155,2,FALSE)</f>
        <v>14.05.89 мс</v>
      </c>
      <c r="E28" s="311" t="str">
        <f>VLOOKUP(D28,'пр.взв.'!D2:J155,2,FALSE)</f>
        <v>МОС</v>
      </c>
      <c r="F28" s="313"/>
      <c r="G28" s="297"/>
      <c r="H28" s="297"/>
      <c r="I28" s="319"/>
      <c r="J28" s="322">
        <v>28</v>
      </c>
      <c r="K28" s="311" t="str">
        <f>VLOOKUP(J28,'пр.взв.'!B2:H155,2,FALSE)</f>
        <v>Чупрасов Павел Андреевич</v>
      </c>
      <c r="L28" s="311" t="str">
        <f>VLOOKUP(K28,'пр.взв.'!C2:I155,2,FALSE)</f>
        <v>03.06.82, МС</v>
      </c>
      <c r="M28" s="311" t="str">
        <f>VLOOKUP(L28,'пр.взв.'!D2:J155,2,FALSE)</f>
        <v>СФО</v>
      </c>
      <c r="N28" s="313"/>
      <c r="O28" s="313"/>
      <c r="P28" s="297"/>
    </row>
    <row r="29" spans="1:16" ht="13.5" customHeight="1" thickBot="1">
      <c r="A29" s="320"/>
      <c r="B29" s="323"/>
      <c r="C29" s="312"/>
      <c r="D29" s="312"/>
      <c r="E29" s="312"/>
      <c r="F29" s="324"/>
      <c r="G29" s="201"/>
      <c r="H29" s="201"/>
      <c r="I29" s="320"/>
      <c r="J29" s="323"/>
      <c r="K29" s="312"/>
      <c r="L29" s="312"/>
      <c r="M29" s="312"/>
      <c r="N29" s="324"/>
      <c r="O29" s="324"/>
      <c r="P29" s="201"/>
    </row>
    <row r="30" spans="1:16" ht="11.25" customHeight="1">
      <c r="A30" s="318">
        <v>7</v>
      </c>
      <c r="B30" s="321">
        <v>7</v>
      </c>
      <c r="C30" s="315" t="str">
        <f>VLOOKUP(B30,'пр.взв.'!B3:H157,2,FALSE)</f>
        <v>Николаев Сергей Андреевич</v>
      </c>
      <c r="D30" s="315" t="str">
        <f>VLOOKUP(C30,'пр.взв.'!C3:I157,2,FALSE)</f>
        <v>22.08.89 мс</v>
      </c>
      <c r="E30" s="315" t="str">
        <f>VLOOKUP(D30,'пр.взв.'!D3:J157,2,FALSE)</f>
        <v>МОС</v>
      </c>
      <c r="F30" s="327"/>
      <c r="G30" s="328"/>
      <c r="H30" s="340"/>
      <c r="I30" s="318">
        <v>7</v>
      </c>
      <c r="J30" s="321">
        <v>8</v>
      </c>
      <c r="K30" s="315" t="str">
        <f>VLOOKUP(J30,'пр.взв.'!B3:H157,2,FALSE)</f>
        <v>Пирогов Артём Владимирович</v>
      </c>
      <c r="L30" s="315" t="str">
        <f>VLOOKUP(K30,'пр.взв.'!C3:I157,2,FALSE)</f>
        <v>08.06.89 кмс</v>
      </c>
      <c r="M30" s="315" t="str">
        <f>VLOOKUP(L30,'пр.взв.'!D3:J157,2,FALSE)</f>
        <v>ДВФ0</v>
      </c>
      <c r="N30" s="314"/>
      <c r="O30" s="325"/>
      <c r="P30" s="255"/>
    </row>
    <row r="31" spans="1:16" ht="15" customHeight="1">
      <c r="A31" s="319"/>
      <c r="B31" s="322"/>
      <c r="C31" s="316"/>
      <c r="D31" s="316"/>
      <c r="E31" s="316"/>
      <c r="F31" s="294"/>
      <c r="G31" s="247"/>
      <c r="H31" s="242"/>
      <c r="I31" s="319"/>
      <c r="J31" s="322"/>
      <c r="K31" s="316"/>
      <c r="L31" s="316"/>
      <c r="M31" s="316"/>
      <c r="N31" s="294"/>
      <c r="O31" s="294"/>
      <c r="P31" s="247"/>
    </row>
    <row r="32" spans="1:16" ht="11.25" customHeight="1">
      <c r="A32" s="319"/>
      <c r="B32" s="322">
        <v>23</v>
      </c>
      <c r="C32" s="311" t="str">
        <f>VLOOKUP(B32,'пр.взв.'!B32:H159,2,FALSE)</f>
        <v>Кожевников Семен Николаевич</v>
      </c>
      <c r="D32" s="311" t="str">
        <f>VLOOKUP(C32,'пр.взв.'!C32:I159,2,FALSE)</f>
        <v>21.11.88 мс</v>
      </c>
      <c r="E32" s="311" t="str">
        <f>VLOOKUP(D32,'пр.взв.'!D32:J159,2,FALSE)</f>
        <v>СФО</v>
      </c>
      <c r="F32" s="313"/>
      <c r="G32" s="297"/>
      <c r="H32" s="297"/>
      <c r="I32" s="319"/>
      <c r="J32" s="322">
        <v>24</v>
      </c>
      <c r="K32" s="311" t="str">
        <f>VLOOKUP(J32,'пр.взв.'!B3:H159,2,FALSE)</f>
        <v>Дмитриев Владимир Александрович</v>
      </c>
      <c r="L32" s="311" t="str">
        <f>VLOOKUP(K32,'пр.взв.'!C3:I159,2,FALSE)</f>
        <v>31.01.89 кмс</v>
      </c>
      <c r="M32" s="311" t="str">
        <f>VLOOKUP(L32,'пр.взв.'!D3:J159,2,FALSE)</f>
        <v>ЦФО</v>
      </c>
      <c r="N32" s="313"/>
      <c r="O32" s="313"/>
      <c r="P32" s="297"/>
    </row>
    <row r="33" spans="1:16" ht="13.5" customHeight="1" thickBot="1">
      <c r="A33" s="320"/>
      <c r="B33" s="323"/>
      <c r="C33" s="312"/>
      <c r="D33" s="312"/>
      <c r="E33" s="312"/>
      <c r="F33" s="324"/>
      <c r="G33" s="201"/>
      <c r="H33" s="201"/>
      <c r="I33" s="320"/>
      <c r="J33" s="323"/>
      <c r="K33" s="312"/>
      <c r="L33" s="312"/>
      <c r="M33" s="312"/>
      <c r="N33" s="324"/>
      <c r="O33" s="324"/>
      <c r="P33" s="201"/>
    </row>
    <row r="34" spans="1:16" ht="11.25" customHeight="1">
      <c r="A34" s="318">
        <v>8</v>
      </c>
      <c r="B34" s="321">
        <v>15</v>
      </c>
      <c r="C34" s="315" t="str">
        <f>VLOOKUP(B34,'пр.взв.'!B4:H161,2,FALSE)</f>
        <v>Шелепин Анатолий Николаевич</v>
      </c>
      <c r="D34" s="315" t="str">
        <f>VLOOKUP(C34,'пр.взв.'!C4:I161,2,FALSE)</f>
        <v>28.07.85 мс</v>
      </c>
      <c r="E34" s="315" t="str">
        <f>VLOOKUP(D34,'пр.взв.'!D4:J161,2,FALSE)</f>
        <v>ЦФО</v>
      </c>
      <c r="F34" s="327"/>
      <c r="G34" s="328"/>
      <c r="H34" s="340"/>
      <c r="I34" s="318">
        <v>8</v>
      </c>
      <c r="J34" s="321">
        <v>16</v>
      </c>
      <c r="K34" s="315" t="str">
        <f>VLOOKUP(J34,'пр.взв.'!B3:H161,2,FALSE)</f>
        <v>Суханов Денис Николаевич</v>
      </c>
      <c r="L34" s="315" t="str">
        <f>VLOOKUP(K34,'пр.взв.'!C3:I161,2,FALSE)</f>
        <v>20.03.91, МСМК</v>
      </c>
      <c r="M34" s="315" t="str">
        <f>VLOOKUP(L34,'пр.взв.'!D3:J161,2,FALSE)</f>
        <v>УФО</v>
      </c>
      <c r="N34" s="294"/>
      <c r="O34" s="317"/>
      <c r="P34" s="247"/>
    </row>
    <row r="35" spans="1:16" ht="14.25" customHeight="1">
      <c r="A35" s="319"/>
      <c r="B35" s="322"/>
      <c r="C35" s="316"/>
      <c r="D35" s="316"/>
      <c r="E35" s="316"/>
      <c r="F35" s="294"/>
      <c r="G35" s="247"/>
      <c r="H35" s="242"/>
      <c r="I35" s="319"/>
      <c r="J35" s="322"/>
      <c r="K35" s="316"/>
      <c r="L35" s="316"/>
      <c r="M35" s="316"/>
      <c r="N35" s="294"/>
      <c r="O35" s="294"/>
      <c r="P35" s="247"/>
    </row>
    <row r="36" spans="1:16" ht="11.25" customHeight="1">
      <c r="A36" s="319"/>
      <c r="B36" s="322">
        <v>31</v>
      </c>
      <c r="C36" s="311" t="str">
        <f>VLOOKUP(B36,'пр.взв.'!B6:H163,2,FALSE)</f>
        <v>Лебедев Илья Александрович</v>
      </c>
      <c r="D36" s="311" t="str">
        <f>VLOOKUP(C36,'пр.взв.'!C6:I163,2,FALSE)</f>
        <v>08.09.82 мсмк</v>
      </c>
      <c r="E36" s="311" t="str">
        <f>VLOOKUP(D36,'пр.взв.'!D6:J163,2,FALSE)</f>
        <v>УФО</v>
      </c>
      <c r="F36" s="313"/>
      <c r="G36" s="297"/>
      <c r="H36" s="297"/>
      <c r="I36" s="319"/>
      <c r="J36" s="322">
        <v>32</v>
      </c>
      <c r="K36" s="311" t="str">
        <f>VLOOKUP(J36,'пр.взв.'!B3:H163,2,FALSE)</f>
        <v>Перепелюк Андрей Александрович</v>
      </c>
      <c r="L36" s="311" t="str">
        <f>VLOOKUP(K36,'пр.взв.'!C3:I163,2,FALSE)</f>
        <v>06.08.85 мс</v>
      </c>
      <c r="M36" s="311" t="str">
        <f>VLOOKUP(L36,'пр.взв.'!D3:J163,2,FALSE)</f>
        <v>МОС</v>
      </c>
      <c r="N36" s="313"/>
      <c r="O36" s="313"/>
      <c r="P36" s="297"/>
    </row>
    <row r="37" spans="1:16" ht="15.75" customHeight="1" thickBot="1">
      <c r="A37" s="320"/>
      <c r="B37" s="323"/>
      <c r="C37" s="312"/>
      <c r="D37" s="312"/>
      <c r="E37" s="312"/>
      <c r="F37" s="324"/>
      <c r="G37" s="201"/>
      <c r="H37" s="201"/>
      <c r="I37" s="320"/>
      <c r="J37" s="323"/>
      <c r="K37" s="312"/>
      <c r="L37" s="312"/>
      <c r="M37" s="312"/>
      <c r="N37" s="314"/>
      <c r="O37" s="314"/>
      <c r="P37" s="244"/>
    </row>
    <row r="38" spans="1:16" ht="11.25" customHeight="1">
      <c r="A38" s="318">
        <v>9</v>
      </c>
      <c r="B38" s="321"/>
      <c r="C38" s="315" t="e">
        <f>VLOOKUP(B38,'пр.взв.'!B3:H165,2,FALSE)</f>
        <v>#N/A</v>
      </c>
      <c r="D38" s="315" t="e">
        <f>VLOOKUP(C38,'пр.взв.'!C3:I165,2,FALSE)</f>
        <v>#N/A</v>
      </c>
      <c r="E38" s="315" t="e">
        <f>VLOOKUP(D38,'пр.взв.'!D3:J165,2,FALSE)</f>
        <v>#N/A</v>
      </c>
      <c r="F38" s="327"/>
      <c r="G38" s="328"/>
      <c r="H38" s="340"/>
      <c r="I38" s="318">
        <v>25</v>
      </c>
      <c r="J38" s="321"/>
      <c r="K38" s="315" t="e">
        <f>VLOOKUP(J38,'пр.взв.'!B3:H165,2,FALSE)</f>
        <v>#N/A</v>
      </c>
      <c r="L38" s="315" t="e">
        <f>VLOOKUP(K38,'пр.взв.'!C3:I165,2,FALSE)</f>
        <v>#N/A</v>
      </c>
      <c r="M38" s="315" t="e">
        <f>VLOOKUP(L38,'пр.взв.'!D3:J165,2,FALSE)</f>
        <v>#N/A</v>
      </c>
      <c r="N38" s="314"/>
      <c r="O38" s="325"/>
      <c r="P38" s="255"/>
    </row>
    <row r="39" spans="1:16" ht="11.25" customHeight="1">
      <c r="A39" s="319"/>
      <c r="B39" s="322"/>
      <c r="C39" s="316"/>
      <c r="D39" s="316"/>
      <c r="E39" s="316"/>
      <c r="F39" s="294"/>
      <c r="G39" s="247"/>
      <c r="H39" s="242"/>
      <c r="I39" s="319"/>
      <c r="J39" s="322"/>
      <c r="K39" s="316"/>
      <c r="L39" s="316"/>
      <c r="M39" s="316"/>
      <c r="N39" s="294"/>
      <c r="O39" s="294"/>
      <c r="P39" s="247"/>
    </row>
    <row r="40" spans="1:16" ht="11.25" customHeight="1">
      <c r="A40" s="319"/>
      <c r="B40" s="322">
        <v>35</v>
      </c>
      <c r="C40" s="311" t="e">
        <f>VLOOKUP(B40,'пр.взв.'!B4:H167,2,FALSE)</f>
        <v>#N/A</v>
      </c>
      <c r="D40" s="311" t="e">
        <f>VLOOKUP(C40,'пр.взв.'!C4:I167,2,FALSE)</f>
        <v>#N/A</v>
      </c>
      <c r="E40" s="311" t="e">
        <f>VLOOKUP(D40,'пр.взв.'!D4:J167,2,FALSE)</f>
        <v>#N/A</v>
      </c>
      <c r="F40" s="313"/>
      <c r="G40" s="297"/>
      <c r="H40" s="297"/>
      <c r="I40" s="319"/>
      <c r="J40" s="322">
        <v>36</v>
      </c>
      <c r="K40" s="311" t="e">
        <f>VLOOKUP(J40,'пр.взв.'!B4:H167,2,FALSE)</f>
        <v>#N/A</v>
      </c>
      <c r="L40" s="311" t="e">
        <f>VLOOKUP(K40,'пр.взв.'!C4:I167,2,FALSE)</f>
        <v>#N/A</v>
      </c>
      <c r="M40" s="311" t="e">
        <f>VLOOKUP(L40,'пр.взв.'!D4:J167,2,FALSE)</f>
        <v>#N/A</v>
      </c>
      <c r="N40" s="313"/>
      <c r="O40" s="313"/>
      <c r="P40" s="297"/>
    </row>
    <row r="41" spans="1:16" ht="11.25" customHeight="1" thickBot="1">
      <c r="A41" s="320"/>
      <c r="B41" s="323"/>
      <c r="C41" s="312"/>
      <c r="D41" s="312"/>
      <c r="E41" s="312"/>
      <c r="F41" s="324"/>
      <c r="G41" s="201"/>
      <c r="H41" s="201"/>
      <c r="I41" s="320"/>
      <c r="J41" s="323"/>
      <c r="K41" s="312"/>
      <c r="L41" s="312"/>
      <c r="M41" s="312"/>
      <c r="N41" s="324"/>
      <c r="O41" s="324"/>
      <c r="P41" s="201"/>
    </row>
    <row r="42" spans="1:16" ht="11.25" customHeight="1">
      <c r="A42" s="318">
        <v>10</v>
      </c>
      <c r="B42" s="321">
        <v>19</v>
      </c>
      <c r="C42" s="315" t="str">
        <f>VLOOKUP(B42,'пр.взв.'!B4:H169,2,FALSE)</f>
        <v>Стамкулов Ринат Сагынбекович</v>
      </c>
      <c r="D42" s="315" t="str">
        <f>VLOOKUP(C42,'пр.взв.'!C4:I169,2,FALSE)</f>
        <v>09.01.90 мс</v>
      </c>
      <c r="E42" s="315" t="str">
        <f>VLOOKUP(D42,'пр.взв.'!D4:J169,2,FALSE)</f>
        <v>ЦФО</v>
      </c>
      <c r="F42" s="327"/>
      <c r="G42" s="328"/>
      <c r="H42" s="340"/>
      <c r="I42" s="318">
        <v>26</v>
      </c>
      <c r="J42" s="321">
        <v>20</v>
      </c>
      <c r="K42" s="315" t="str">
        <f>VLOOKUP(J42,'пр.взв.'!B4:H169,2,FALSE)</f>
        <v>Вареник Максим Витальевич</v>
      </c>
      <c r="L42" s="315" t="str">
        <f>VLOOKUP(K42,'пр.взв.'!C4:I169,2,FALSE)</f>
        <v>02.01.89 мс</v>
      </c>
      <c r="M42" s="315" t="str">
        <f>VLOOKUP(L42,'пр.взв.'!D4:J169,2,FALSE)</f>
        <v>УФО</v>
      </c>
      <c r="N42" s="326"/>
      <c r="O42" s="327"/>
      <c r="P42" s="328"/>
    </row>
    <row r="43" spans="1:16" ht="11.25" customHeight="1">
      <c r="A43" s="319"/>
      <c r="B43" s="322"/>
      <c r="C43" s="316"/>
      <c r="D43" s="316"/>
      <c r="E43" s="316"/>
      <c r="F43" s="294"/>
      <c r="G43" s="247"/>
      <c r="H43" s="242"/>
      <c r="I43" s="319"/>
      <c r="J43" s="322"/>
      <c r="K43" s="316"/>
      <c r="L43" s="316"/>
      <c r="M43" s="316"/>
      <c r="N43" s="294"/>
      <c r="O43" s="294"/>
      <c r="P43" s="247"/>
    </row>
    <row r="44" spans="1:16" ht="11.25" customHeight="1">
      <c r="A44" s="319"/>
      <c r="B44" s="322">
        <v>51</v>
      </c>
      <c r="C44" s="311" t="e">
        <f>VLOOKUP(B44,'пр.взв.'!B4:H171,2,FALSE)</f>
        <v>#N/A</v>
      </c>
      <c r="D44" s="311" t="e">
        <f>VLOOKUP(C44,'пр.взв.'!C4:I171,2,FALSE)</f>
        <v>#N/A</v>
      </c>
      <c r="E44" s="311" t="e">
        <f>VLOOKUP(D44,'пр.взв.'!D4:J171,2,FALSE)</f>
        <v>#N/A</v>
      </c>
      <c r="F44" s="313"/>
      <c r="G44" s="297"/>
      <c r="H44" s="297"/>
      <c r="I44" s="319"/>
      <c r="J44" s="322">
        <v>52</v>
      </c>
      <c r="K44" s="311" t="e">
        <f>VLOOKUP(J44,'пр.взв.'!B4:H171,2,FALSE)</f>
        <v>#N/A</v>
      </c>
      <c r="L44" s="311" t="e">
        <f>VLOOKUP(K44,'пр.взв.'!C4:I171,2,FALSE)</f>
        <v>#N/A</v>
      </c>
      <c r="M44" s="311" t="e">
        <f>VLOOKUP(L44,'пр.взв.'!D4:J171,2,FALSE)</f>
        <v>#N/A</v>
      </c>
      <c r="N44" s="313"/>
      <c r="O44" s="313"/>
      <c r="P44" s="297"/>
    </row>
    <row r="45" spans="1:16" ht="11.25" customHeight="1" thickBot="1">
      <c r="A45" s="320"/>
      <c r="B45" s="323"/>
      <c r="C45" s="312"/>
      <c r="D45" s="312"/>
      <c r="E45" s="312"/>
      <c r="F45" s="324"/>
      <c r="G45" s="201"/>
      <c r="H45" s="201"/>
      <c r="I45" s="320"/>
      <c r="J45" s="323"/>
      <c r="K45" s="312"/>
      <c r="L45" s="312"/>
      <c r="M45" s="312"/>
      <c r="N45" s="324"/>
      <c r="O45" s="324"/>
      <c r="P45" s="201"/>
    </row>
    <row r="46" spans="1:16" ht="11.25" customHeight="1">
      <c r="A46" s="318">
        <v>11</v>
      </c>
      <c r="B46" s="321">
        <v>11</v>
      </c>
      <c r="C46" s="315" t="str">
        <f>VLOOKUP(B46,'пр.взв.'!B4:H173,2,FALSE)</f>
        <v>Надюков Бислан Мосович</v>
      </c>
      <c r="D46" s="315" t="str">
        <f>VLOOKUP(C46,'пр.взв.'!C4:I173,2,FALSE)</f>
        <v>19.11.91 кмс</v>
      </c>
      <c r="E46" s="315" t="str">
        <f>VLOOKUP(D46,'пр.взв.'!D4:J173,2,FALSE)</f>
        <v>ЮФО</v>
      </c>
      <c r="F46" s="327"/>
      <c r="G46" s="328"/>
      <c r="H46" s="340"/>
      <c r="I46" s="318">
        <v>27</v>
      </c>
      <c r="J46" s="321">
        <v>12</v>
      </c>
      <c r="K46" s="315" t="str">
        <f>VLOOKUP(J46,'пр.взв.'!B4:H173,2,FALSE)</f>
        <v>Матевосян Левон Эдуардович</v>
      </c>
      <c r="L46" s="315" t="str">
        <f>VLOOKUP(K46,'пр.взв.'!C4:I173,2,FALSE)</f>
        <v>30.10.88 мс</v>
      </c>
      <c r="M46" s="315" t="str">
        <f>VLOOKUP(L46,'пр.взв.'!D4:J173,2,FALSE)</f>
        <v>ЮФО</v>
      </c>
      <c r="N46" s="314"/>
      <c r="O46" s="325"/>
      <c r="P46" s="255"/>
    </row>
    <row r="47" spans="1:16" ht="11.25" customHeight="1">
      <c r="A47" s="319"/>
      <c r="B47" s="322"/>
      <c r="C47" s="316"/>
      <c r="D47" s="316"/>
      <c r="E47" s="316"/>
      <c r="F47" s="294"/>
      <c r="G47" s="247"/>
      <c r="H47" s="242"/>
      <c r="I47" s="319"/>
      <c r="J47" s="322"/>
      <c r="K47" s="316"/>
      <c r="L47" s="316"/>
      <c r="M47" s="316"/>
      <c r="N47" s="294"/>
      <c r="O47" s="294"/>
      <c r="P47" s="247"/>
    </row>
    <row r="48" spans="1:16" ht="11.25" customHeight="1">
      <c r="A48" s="319"/>
      <c r="B48" s="322">
        <v>43</v>
      </c>
      <c r="C48" s="311" t="e">
        <f>VLOOKUP(B48,'пр.взв.'!B4:H175,2,FALSE)</f>
        <v>#N/A</v>
      </c>
      <c r="D48" s="311" t="e">
        <f>VLOOKUP(C48,'пр.взв.'!C4:I175,2,FALSE)</f>
        <v>#N/A</v>
      </c>
      <c r="E48" s="311" t="e">
        <f>VLOOKUP(D48,'пр.взв.'!D4:J175,2,FALSE)</f>
        <v>#N/A</v>
      </c>
      <c r="F48" s="313"/>
      <c r="G48" s="297"/>
      <c r="H48" s="297"/>
      <c r="I48" s="319"/>
      <c r="J48" s="322">
        <v>44</v>
      </c>
      <c r="K48" s="311" t="e">
        <f>VLOOKUP(J48,'пр.взв.'!B4:H175,2,FALSE)</f>
        <v>#N/A</v>
      </c>
      <c r="L48" s="311" t="e">
        <f>VLOOKUP(K48,'пр.взв.'!C4:I175,2,FALSE)</f>
        <v>#N/A</v>
      </c>
      <c r="M48" s="311" t="e">
        <f>VLOOKUP(L48,'пр.взв.'!D4:J175,2,FALSE)</f>
        <v>#N/A</v>
      </c>
      <c r="N48" s="313"/>
      <c r="O48" s="313"/>
      <c r="P48" s="297"/>
    </row>
    <row r="49" spans="1:16" ht="11.25" customHeight="1" thickBot="1">
      <c r="A49" s="320"/>
      <c r="B49" s="323"/>
      <c r="C49" s="312"/>
      <c r="D49" s="312"/>
      <c r="E49" s="312"/>
      <c r="F49" s="324"/>
      <c r="G49" s="201"/>
      <c r="H49" s="201"/>
      <c r="I49" s="320"/>
      <c r="J49" s="323"/>
      <c r="K49" s="312"/>
      <c r="L49" s="312"/>
      <c r="M49" s="312"/>
      <c r="N49" s="324"/>
      <c r="O49" s="324"/>
      <c r="P49" s="201"/>
    </row>
    <row r="50" spans="1:16" ht="11.25" customHeight="1">
      <c r="A50" s="318">
        <v>12</v>
      </c>
      <c r="B50" s="321">
        <v>27</v>
      </c>
      <c r="C50" s="315" t="str">
        <f>VLOOKUP(B50,'пр.взв.'!B5:H177,2,FALSE)</f>
        <v>Парнюк Степан Михайлович</v>
      </c>
      <c r="D50" s="315" t="str">
        <f>VLOOKUP(C50,'пр.взв.'!C5:I177,2,FALSE)</f>
        <v>14.05.89 мс</v>
      </c>
      <c r="E50" s="315" t="str">
        <f>VLOOKUP(D50,'пр.взв.'!D5:J177,2,FALSE)</f>
        <v>МОС</v>
      </c>
      <c r="F50" s="327"/>
      <c r="G50" s="328"/>
      <c r="H50" s="340"/>
      <c r="I50" s="318">
        <v>28</v>
      </c>
      <c r="J50" s="321">
        <v>28</v>
      </c>
      <c r="K50" s="315" t="str">
        <f>VLOOKUP(J50,'пр.взв.'!B5:H177,2,FALSE)</f>
        <v>Чупрасов Павел Андреевич</v>
      </c>
      <c r="L50" s="315" t="str">
        <f>VLOOKUP(K50,'пр.взв.'!C5:I177,2,FALSE)</f>
        <v>03.06.82, МС</v>
      </c>
      <c r="M50" s="315" t="str">
        <f>VLOOKUP(L50,'пр.взв.'!D5:J177,2,FALSE)</f>
        <v>СФО</v>
      </c>
      <c r="N50" s="294"/>
      <c r="O50" s="317"/>
      <c r="P50" s="247"/>
    </row>
    <row r="51" spans="1:16" ht="11.25" customHeight="1">
      <c r="A51" s="319"/>
      <c r="B51" s="322"/>
      <c r="C51" s="316"/>
      <c r="D51" s="316"/>
      <c r="E51" s="316"/>
      <c r="F51" s="294"/>
      <c r="G51" s="247"/>
      <c r="H51" s="242"/>
      <c r="I51" s="319"/>
      <c r="J51" s="322"/>
      <c r="K51" s="316"/>
      <c r="L51" s="316"/>
      <c r="M51" s="316"/>
      <c r="N51" s="294"/>
      <c r="O51" s="294"/>
      <c r="P51" s="247"/>
    </row>
    <row r="52" spans="1:16" ht="11.25" customHeight="1">
      <c r="A52" s="319"/>
      <c r="B52" s="322">
        <v>59</v>
      </c>
      <c r="C52" s="311" t="e">
        <f>VLOOKUP(B52,'пр.взв.'!B5:H179,2,FALSE)</f>
        <v>#N/A</v>
      </c>
      <c r="D52" s="311" t="e">
        <f>VLOOKUP(C52,'пр.взв.'!C5:I179,2,FALSE)</f>
        <v>#N/A</v>
      </c>
      <c r="E52" s="311" t="e">
        <f>VLOOKUP(D52,'пр.взв.'!D5:J179,2,FALSE)</f>
        <v>#N/A</v>
      </c>
      <c r="F52" s="313"/>
      <c r="G52" s="297"/>
      <c r="H52" s="297"/>
      <c r="I52" s="319"/>
      <c r="J52" s="322">
        <v>60</v>
      </c>
      <c r="K52" s="311" t="e">
        <f>VLOOKUP(J52,'пр.взв.'!B5:H179,2,FALSE)</f>
        <v>#N/A</v>
      </c>
      <c r="L52" s="311" t="e">
        <f>VLOOKUP(K52,'пр.взв.'!C5:I179,2,FALSE)</f>
        <v>#N/A</v>
      </c>
      <c r="M52" s="311" t="e">
        <f>VLOOKUP(L52,'пр.взв.'!D5:J179,2,FALSE)</f>
        <v>#N/A</v>
      </c>
      <c r="N52" s="313"/>
      <c r="O52" s="313"/>
      <c r="P52" s="297"/>
    </row>
    <row r="53" spans="1:16" ht="11.25" customHeight="1" thickBot="1">
      <c r="A53" s="320"/>
      <c r="B53" s="323"/>
      <c r="C53" s="312"/>
      <c r="D53" s="312"/>
      <c r="E53" s="312"/>
      <c r="F53" s="324"/>
      <c r="G53" s="201"/>
      <c r="H53" s="201"/>
      <c r="I53" s="320"/>
      <c r="J53" s="323"/>
      <c r="K53" s="312"/>
      <c r="L53" s="312"/>
      <c r="M53" s="312"/>
      <c r="N53" s="324"/>
      <c r="O53" s="324"/>
      <c r="P53" s="201"/>
    </row>
    <row r="54" spans="1:16" ht="11.25" customHeight="1">
      <c r="A54" s="318">
        <v>13</v>
      </c>
      <c r="B54" s="321">
        <v>7</v>
      </c>
      <c r="C54" s="315" t="str">
        <f>VLOOKUP(B54,'пр.взв.'!B5:H181,2,FALSE)</f>
        <v>Николаев Сергей Андреевич</v>
      </c>
      <c r="D54" s="315" t="str">
        <f>VLOOKUP(C54,'пр.взв.'!C5:I181,2,FALSE)</f>
        <v>22.08.89 мс</v>
      </c>
      <c r="E54" s="315" t="str">
        <f>VLOOKUP(D54,'пр.взв.'!D5:J181,2,FALSE)</f>
        <v>МОС</v>
      </c>
      <c r="F54" s="327"/>
      <c r="G54" s="328"/>
      <c r="H54" s="340"/>
      <c r="I54" s="318">
        <v>29</v>
      </c>
      <c r="J54" s="321">
        <v>8</v>
      </c>
      <c r="K54" s="315" t="str">
        <f>VLOOKUP(J54,'пр.взв.'!B5:H181,2,FALSE)</f>
        <v>Пирогов Артём Владимирович</v>
      </c>
      <c r="L54" s="315" t="str">
        <f>VLOOKUP(K54,'пр.взв.'!C5:I181,2,FALSE)</f>
        <v>08.06.89 кмс</v>
      </c>
      <c r="M54" s="315" t="str">
        <f>VLOOKUP(L54,'пр.взв.'!D5:J181,2,FALSE)</f>
        <v>ДВФ0</v>
      </c>
      <c r="N54" s="314"/>
      <c r="O54" s="325"/>
      <c r="P54" s="255"/>
    </row>
    <row r="55" spans="1:16" ht="11.25" customHeight="1">
      <c r="A55" s="319"/>
      <c r="B55" s="322"/>
      <c r="C55" s="316"/>
      <c r="D55" s="316"/>
      <c r="E55" s="316"/>
      <c r="F55" s="294"/>
      <c r="G55" s="247"/>
      <c r="H55" s="242"/>
      <c r="I55" s="319"/>
      <c r="J55" s="322"/>
      <c r="K55" s="316"/>
      <c r="L55" s="316"/>
      <c r="M55" s="316"/>
      <c r="N55" s="294"/>
      <c r="O55" s="294"/>
      <c r="P55" s="247"/>
    </row>
    <row r="56" spans="1:16" ht="11.25" customHeight="1">
      <c r="A56" s="319"/>
      <c r="B56" s="322">
        <v>39</v>
      </c>
      <c r="C56" s="311" t="e">
        <f>VLOOKUP(B56,'пр.взв.'!B5:H183,2,FALSE)</f>
        <v>#N/A</v>
      </c>
      <c r="D56" s="311" t="e">
        <f>VLOOKUP(C56,'пр.взв.'!C5:I183,2,FALSE)</f>
        <v>#N/A</v>
      </c>
      <c r="E56" s="311" t="e">
        <f>VLOOKUP(D56,'пр.взв.'!D5:J183,2,FALSE)</f>
        <v>#N/A</v>
      </c>
      <c r="F56" s="313"/>
      <c r="G56" s="297"/>
      <c r="H56" s="297"/>
      <c r="I56" s="319"/>
      <c r="J56" s="322">
        <v>40</v>
      </c>
      <c r="K56" s="311" t="e">
        <f>VLOOKUP(J56,'пр.взв.'!B5:H183,2,FALSE)</f>
        <v>#N/A</v>
      </c>
      <c r="L56" s="311" t="e">
        <f>VLOOKUP(K56,'пр.взв.'!C5:I183,2,FALSE)</f>
        <v>#N/A</v>
      </c>
      <c r="M56" s="311" t="e">
        <f>VLOOKUP(L56,'пр.взв.'!D5:J183,2,FALSE)</f>
        <v>#N/A</v>
      </c>
      <c r="N56" s="313"/>
      <c r="O56" s="313"/>
      <c r="P56" s="297"/>
    </row>
    <row r="57" spans="1:16" ht="11.25" customHeight="1" thickBot="1">
      <c r="A57" s="320"/>
      <c r="B57" s="323"/>
      <c r="C57" s="312"/>
      <c r="D57" s="312"/>
      <c r="E57" s="312"/>
      <c r="F57" s="324"/>
      <c r="G57" s="201"/>
      <c r="H57" s="201"/>
      <c r="I57" s="320"/>
      <c r="J57" s="323"/>
      <c r="K57" s="312"/>
      <c r="L57" s="312"/>
      <c r="M57" s="312"/>
      <c r="N57" s="324"/>
      <c r="O57" s="324"/>
      <c r="P57" s="201"/>
    </row>
    <row r="58" spans="1:16" ht="11.25" customHeight="1">
      <c r="A58" s="318">
        <v>14</v>
      </c>
      <c r="B58" s="321">
        <v>23</v>
      </c>
      <c r="C58" s="315" t="str">
        <f>VLOOKUP(B58,'пр.взв.'!B5:H185,2,FALSE)</f>
        <v>Кожевников Семен Николаевич</v>
      </c>
      <c r="D58" s="315" t="str">
        <f>VLOOKUP(C58,'пр.взв.'!C5:I185,2,FALSE)</f>
        <v>21.11.88 мс</v>
      </c>
      <c r="E58" s="315" t="str">
        <f>VLOOKUP(D58,'пр.взв.'!D5:J185,2,FALSE)</f>
        <v>СФО</v>
      </c>
      <c r="F58" s="327"/>
      <c r="G58" s="328"/>
      <c r="H58" s="340"/>
      <c r="I58" s="318">
        <v>30</v>
      </c>
      <c r="J58" s="321">
        <v>24</v>
      </c>
      <c r="K58" s="315" t="str">
        <f>VLOOKUP(J58,'пр.взв.'!B5:H185,2,FALSE)</f>
        <v>Дмитриев Владимир Александрович</v>
      </c>
      <c r="L58" s="315" t="str">
        <f>VLOOKUP(K58,'пр.взв.'!C5:I185,2,FALSE)</f>
        <v>31.01.89 кмс</v>
      </c>
      <c r="M58" s="315" t="str">
        <f>VLOOKUP(L58,'пр.взв.'!D5:J185,2,FALSE)</f>
        <v>ЦФО</v>
      </c>
      <c r="N58" s="326"/>
      <c r="O58" s="327"/>
      <c r="P58" s="328"/>
    </row>
    <row r="59" spans="1:16" ht="11.25" customHeight="1">
      <c r="A59" s="319"/>
      <c r="B59" s="322"/>
      <c r="C59" s="316"/>
      <c r="D59" s="316"/>
      <c r="E59" s="316"/>
      <c r="F59" s="294"/>
      <c r="G59" s="247"/>
      <c r="H59" s="242"/>
      <c r="I59" s="319"/>
      <c r="J59" s="322"/>
      <c r="K59" s="316"/>
      <c r="L59" s="316"/>
      <c r="M59" s="316"/>
      <c r="N59" s="294"/>
      <c r="O59" s="294"/>
      <c r="P59" s="247"/>
    </row>
    <row r="60" spans="1:16" ht="11.25" customHeight="1">
      <c r="A60" s="319"/>
      <c r="B60" s="322">
        <v>55</v>
      </c>
      <c r="C60" s="311" t="e">
        <f>VLOOKUP(B60,'пр.взв.'!B6:H187,2,FALSE)</f>
        <v>#N/A</v>
      </c>
      <c r="D60" s="311" t="e">
        <f>VLOOKUP(C60,'пр.взв.'!C6:I187,2,FALSE)</f>
        <v>#N/A</v>
      </c>
      <c r="E60" s="311" t="e">
        <f>VLOOKUP(D60,'пр.взв.'!D6:J187,2,FALSE)</f>
        <v>#N/A</v>
      </c>
      <c r="F60" s="313"/>
      <c r="G60" s="297"/>
      <c r="H60" s="297"/>
      <c r="I60" s="319"/>
      <c r="J60" s="322">
        <v>56</v>
      </c>
      <c r="K60" s="311" t="e">
        <f>VLOOKUP(J60,'пр.взв.'!B6:H187,2,FALSE)</f>
        <v>#N/A</v>
      </c>
      <c r="L60" s="311" t="e">
        <f>VLOOKUP(K60,'пр.взв.'!C6:I187,2,FALSE)</f>
        <v>#N/A</v>
      </c>
      <c r="M60" s="311" t="e">
        <f>VLOOKUP(L60,'пр.взв.'!D6:J187,2,FALSE)</f>
        <v>#N/A</v>
      </c>
      <c r="N60" s="313"/>
      <c r="O60" s="313"/>
      <c r="P60" s="297"/>
    </row>
    <row r="61" spans="1:16" ht="11.25" customHeight="1" thickBot="1">
      <c r="A61" s="320"/>
      <c r="B61" s="323"/>
      <c r="C61" s="312"/>
      <c r="D61" s="312"/>
      <c r="E61" s="312"/>
      <c r="F61" s="324"/>
      <c r="G61" s="201"/>
      <c r="H61" s="201"/>
      <c r="I61" s="320"/>
      <c r="J61" s="323"/>
      <c r="K61" s="312"/>
      <c r="L61" s="312"/>
      <c r="M61" s="312"/>
      <c r="N61" s="324"/>
      <c r="O61" s="324"/>
      <c r="P61" s="201"/>
    </row>
    <row r="62" spans="1:16" ht="11.25" customHeight="1">
      <c r="A62" s="318">
        <v>15</v>
      </c>
      <c r="B62" s="321">
        <v>15</v>
      </c>
      <c r="C62" s="315" t="str">
        <f>VLOOKUP(B62,'пр.взв.'!B6:H189,2,FALSE)</f>
        <v>Шелепин Анатолий Николаевич</v>
      </c>
      <c r="D62" s="315" t="str">
        <f>VLOOKUP(C62,'пр.взв.'!C6:I189,2,FALSE)</f>
        <v>28.07.85 мс</v>
      </c>
      <c r="E62" s="315" t="str">
        <f>VLOOKUP(D62,'пр.взв.'!D6:J189,2,FALSE)</f>
        <v>ЦФО</v>
      </c>
      <c r="F62" s="327"/>
      <c r="G62" s="328"/>
      <c r="H62" s="340"/>
      <c r="I62" s="318">
        <v>31</v>
      </c>
      <c r="J62" s="321">
        <v>16</v>
      </c>
      <c r="K62" s="315" t="str">
        <f>VLOOKUP(J62,'пр.взв.'!B6:H189,2,FALSE)</f>
        <v>Суханов Денис Николаевич</v>
      </c>
      <c r="L62" s="315" t="str">
        <f>VLOOKUP(K62,'пр.взв.'!C6:I189,2,FALSE)</f>
        <v>20.03.91, МСМК</v>
      </c>
      <c r="M62" s="315" t="str">
        <f>VLOOKUP(L62,'пр.взв.'!D6:J189,2,FALSE)</f>
        <v>УФО</v>
      </c>
      <c r="N62" s="314"/>
      <c r="O62" s="325"/>
      <c r="P62" s="255"/>
    </row>
    <row r="63" spans="1:16" ht="11.25" customHeight="1">
      <c r="A63" s="319"/>
      <c r="B63" s="322"/>
      <c r="C63" s="316"/>
      <c r="D63" s="316"/>
      <c r="E63" s="316"/>
      <c r="F63" s="294"/>
      <c r="G63" s="247"/>
      <c r="H63" s="242"/>
      <c r="I63" s="319"/>
      <c r="J63" s="322"/>
      <c r="K63" s="316"/>
      <c r="L63" s="316"/>
      <c r="M63" s="316"/>
      <c r="N63" s="294"/>
      <c r="O63" s="294"/>
      <c r="P63" s="247"/>
    </row>
    <row r="64" spans="1:16" ht="11.25" customHeight="1">
      <c r="A64" s="319"/>
      <c r="B64" s="322">
        <v>47</v>
      </c>
      <c r="C64" s="311" t="e">
        <f>VLOOKUP(B64,'пр.взв.'!B6:H191,2,FALSE)</f>
        <v>#N/A</v>
      </c>
      <c r="D64" s="311" t="e">
        <f>VLOOKUP(C64,'пр.взв.'!C6:I191,2,FALSE)</f>
        <v>#N/A</v>
      </c>
      <c r="E64" s="311" t="e">
        <f>VLOOKUP(D64,'пр.взв.'!D6:J191,2,FALSE)</f>
        <v>#N/A</v>
      </c>
      <c r="F64" s="313"/>
      <c r="G64" s="297"/>
      <c r="H64" s="297"/>
      <c r="I64" s="319"/>
      <c r="J64" s="322">
        <v>48</v>
      </c>
      <c r="K64" s="311" t="e">
        <f>VLOOKUP(J64,'пр.взв.'!B6:H191,2,FALSE)</f>
        <v>#N/A</v>
      </c>
      <c r="L64" s="311" t="e">
        <f>VLOOKUP(K64,'пр.взв.'!C6:I191,2,FALSE)</f>
        <v>#N/A</v>
      </c>
      <c r="M64" s="311" t="e">
        <f>VLOOKUP(L64,'пр.взв.'!D6:J191,2,FALSE)</f>
        <v>#N/A</v>
      </c>
      <c r="N64" s="313"/>
      <c r="O64" s="313"/>
      <c r="P64" s="297"/>
    </row>
    <row r="65" spans="1:16" ht="11.25" customHeight="1" thickBot="1">
      <c r="A65" s="320"/>
      <c r="B65" s="323"/>
      <c r="C65" s="312"/>
      <c r="D65" s="312"/>
      <c r="E65" s="312"/>
      <c r="F65" s="324"/>
      <c r="G65" s="201"/>
      <c r="H65" s="201"/>
      <c r="I65" s="320"/>
      <c r="J65" s="323"/>
      <c r="K65" s="312"/>
      <c r="L65" s="312"/>
      <c r="M65" s="312"/>
      <c r="N65" s="324"/>
      <c r="O65" s="324"/>
      <c r="P65" s="201"/>
    </row>
    <row r="66" spans="1:16" ht="11.25" customHeight="1">
      <c r="A66" s="318">
        <v>16</v>
      </c>
      <c r="B66" s="321">
        <v>31</v>
      </c>
      <c r="C66" s="315" t="str">
        <f>VLOOKUP(B66,'пр.взв.'!B6:H193,2,FALSE)</f>
        <v>Лебедев Илья Александрович</v>
      </c>
      <c r="D66" s="315" t="str">
        <f>VLOOKUP(C66,'пр.взв.'!C6:I193,2,FALSE)</f>
        <v>08.09.82 мсмк</v>
      </c>
      <c r="E66" s="315" t="str">
        <f>VLOOKUP(D66,'пр.взв.'!D6:J193,2,FALSE)</f>
        <v>УФО</v>
      </c>
      <c r="F66" s="327"/>
      <c r="G66" s="328"/>
      <c r="H66" s="340"/>
      <c r="I66" s="318">
        <v>32</v>
      </c>
      <c r="J66" s="321">
        <v>32</v>
      </c>
      <c r="K66" s="315" t="str">
        <f>VLOOKUP(J66,'пр.взв.'!B6:H193,2,FALSE)</f>
        <v>Перепелюк Андрей Александрович</v>
      </c>
      <c r="L66" s="315" t="str">
        <f>VLOOKUP(K66,'пр.взв.'!C6:I193,2,FALSE)</f>
        <v>06.08.85 мс</v>
      </c>
      <c r="M66" s="315" t="str">
        <f>VLOOKUP(L66,'пр.взв.'!D6:J193,2,FALSE)</f>
        <v>МОС</v>
      </c>
      <c r="N66" s="294"/>
      <c r="O66" s="317"/>
      <c r="P66" s="247"/>
    </row>
    <row r="67" spans="1:16" ht="11.25" customHeight="1">
      <c r="A67" s="319"/>
      <c r="B67" s="322"/>
      <c r="C67" s="316"/>
      <c r="D67" s="316"/>
      <c r="E67" s="316"/>
      <c r="F67" s="294"/>
      <c r="G67" s="247"/>
      <c r="H67" s="242"/>
      <c r="I67" s="319"/>
      <c r="J67" s="322"/>
      <c r="K67" s="316"/>
      <c r="L67" s="316"/>
      <c r="M67" s="316"/>
      <c r="N67" s="294"/>
      <c r="O67" s="294"/>
      <c r="P67" s="247"/>
    </row>
    <row r="68" spans="1:16" ht="11.25" customHeight="1">
      <c r="A68" s="319"/>
      <c r="B68" s="322">
        <v>63</v>
      </c>
      <c r="C68" s="311" t="e">
        <f>VLOOKUP(B68,'пр.взв.'!B6:H195,2,FALSE)</f>
        <v>#N/A</v>
      </c>
      <c r="D68" s="311" t="e">
        <f>VLOOKUP(C68,'пр.взв.'!C6:I195,2,FALSE)</f>
        <v>#N/A</v>
      </c>
      <c r="E68" s="311" t="e">
        <f>VLOOKUP(D68,'пр.взв.'!D6:J195,2,FALSE)</f>
        <v>#N/A</v>
      </c>
      <c r="F68" s="313"/>
      <c r="G68" s="297"/>
      <c r="H68" s="297"/>
      <c r="I68" s="319"/>
      <c r="J68" s="322">
        <v>64</v>
      </c>
      <c r="K68" s="311" t="e">
        <f>VLOOKUP(J68,'пр.взв.'!B6:H195,2,FALSE)</f>
        <v>#N/A</v>
      </c>
      <c r="L68" s="311" t="e">
        <f>VLOOKUP(K68,'пр.взв.'!C6:I195,2,FALSE)</f>
        <v>#N/A</v>
      </c>
      <c r="M68" s="311" t="e">
        <f>VLOOKUP(L68,'пр.взв.'!D6:J195,2,FALSE)</f>
        <v>#N/A</v>
      </c>
      <c r="N68" s="313"/>
      <c r="O68" s="313"/>
      <c r="P68" s="297"/>
    </row>
    <row r="69" spans="1:16" ht="11.25" customHeight="1" thickBot="1">
      <c r="A69" s="320"/>
      <c r="B69" s="323"/>
      <c r="C69" s="312"/>
      <c r="D69" s="312"/>
      <c r="E69" s="312"/>
      <c r="F69" s="324"/>
      <c r="G69" s="201"/>
      <c r="H69" s="201"/>
      <c r="I69" s="320"/>
      <c r="J69" s="323"/>
      <c r="K69" s="312"/>
      <c r="L69" s="312"/>
      <c r="M69" s="312"/>
      <c r="N69" s="314"/>
      <c r="O69" s="314"/>
      <c r="P69" s="244"/>
    </row>
  </sheetData>
  <sheetProtection/>
  <mergeCells count="500"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  <mergeCell ref="A6:A9"/>
    <mergeCell ref="B6:B7"/>
    <mergeCell ref="C6:C7"/>
    <mergeCell ref="D6:D7"/>
    <mergeCell ref="B8:B9"/>
    <mergeCell ref="C8:C9"/>
    <mergeCell ref="D8:D9"/>
    <mergeCell ref="E6:E7"/>
    <mergeCell ref="F6:F7"/>
    <mergeCell ref="G6:G7"/>
    <mergeCell ref="H6:H7"/>
    <mergeCell ref="E8:E9"/>
    <mergeCell ref="F8:F9"/>
    <mergeCell ref="G8:G9"/>
    <mergeCell ref="H8:H9"/>
    <mergeCell ref="A10:A13"/>
    <mergeCell ref="B10:B11"/>
    <mergeCell ref="C10:C11"/>
    <mergeCell ref="D10:D11"/>
    <mergeCell ref="B12:B13"/>
    <mergeCell ref="C12:C13"/>
    <mergeCell ref="D12:D13"/>
    <mergeCell ref="E10:E11"/>
    <mergeCell ref="F10:F11"/>
    <mergeCell ref="G10:G11"/>
    <mergeCell ref="H10:H11"/>
    <mergeCell ref="E12:E13"/>
    <mergeCell ref="F12:F13"/>
    <mergeCell ref="G12:G13"/>
    <mergeCell ref="H12:H13"/>
    <mergeCell ref="A14:A17"/>
    <mergeCell ref="B14:B15"/>
    <mergeCell ref="C14:C15"/>
    <mergeCell ref="D14:D15"/>
    <mergeCell ref="B16:B17"/>
    <mergeCell ref="C16:C17"/>
    <mergeCell ref="D16:D17"/>
    <mergeCell ref="E14:E15"/>
    <mergeCell ref="F14:F15"/>
    <mergeCell ref="G14:G15"/>
    <mergeCell ref="H14:H15"/>
    <mergeCell ref="E16:E17"/>
    <mergeCell ref="F16:F17"/>
    <mergeCell ref="G16:G17"/>
    <mergeCell ref="H16:H17"/>
    <mergeCell ref="A18:A21"/>
    <mergeCell ref="B18:B19"/>
    <mergeCell ref="C18:C19"/>
    <mergeCell ref="D18:D19"/>
    <mergeCell ref="B20:B21"/>
    <mergeCell ref="C20:C21"/>
    <mergeCell ref="D20:D21"/>
    <mergeCell ref="E18:E19"/>
    <mergeCell ref="F18:F19"/>
    <mergeCell ref="G18:G19"/>
    <mergeCell ref="H18:H19"/>
    <mergeCell ref="E20:E21"/>
    <mergeCell ref="F20:F21"/>
    <mergeCell ref="G20:G21"/>
    <mergeCell ref="H20:H21"/>
    <mergeCell ref="A22:A25"/>
    <mergeCell ref="B22:B23"/>
    <mergeCell ref="C22:C23"/>
    <mergeCell ref="D22:D23"/>
    <mergeCell ref="B24:B25"/>
    <mergeCell ref="C24:C25"/>
    <mergeCell ref="D24:D25"/>
    <mergeCell ref="E22:E23"/>
    <mergeCell ref="F22:F23"/>
    <mergeCell ref="G22:G23"/>
    <mergeCell ref="H22:H23"/>
    <mergeCell ref="E24:E25"/>
    <mergeCell ref="F24:F25"/>
    <mergeCell ref="G24:G25"/>
    <mergeCell ref="H24:H25"/>
    <mergeCell ref="A26:A29"/>
    <mergeCell ref="B26:B27"/>
    <mergeCell ref="C26:C27"/>
    <mergeCell ref="D26:D27"/>
    <mergeCell ref="B28:B29"/>
    <mergeCell ref="C28:C29"/>
    <mergeCell ref="D28:D29"/>
    <mergeCell ref="E26:E27"/>
    <mergeCell ref="F26:F27"/>
    <mergeCell ref="G26:G27"/>
    <mergeCell ref="H26:H27"/>
    <mergeCell ref="E28:E29"/>
    <mergeCell ref="F28:F29"/>
    <mergeCell ref="G28:G29"/>
    <mergeCell ref="H28:H29"/>
    <mergeCell ref="A30:A33"/>
    <mergeCell ref="B30:B31"/>
    <mergeCell ref="C30:C31"/>
    <mergeCell ref="D30:D31"/>
    <mergeCell ref="B32:B33"/>
    <mergeCell ref="C32:C33"/>
    <mergeCell ref="D32:D33"/>
    <mergeCell ref="E30:E31"/>
    <mergeCell ref="F30:F31"/>
    <mergeCell ref="G30:G31"/>
    <mergeCell ref="H30:H31"/>
    <mergeCell ref="E32:E33"/>
    <mergeCell ref="F32:F33"/>
    <mergeCell ref="G32:G33"/>
    <mergeCell ref="H32:H33"/>
    <mergeCell ref="A34:A37"/>
    <mergeCell ref="B34:B35"/>
    <mergeCell ref="C34:C35"/>
    <mergeCell ref="D34:D35"/>
    <mergeCell ref="B36:B37"/>
    <mergeCell ref="C36:C37"/>
    <mergeCell ref="D36:D37"/>
    <mergeCell ref="E34:E35"/>
    <mergeCell ref="F34:F35"/>
    <mergeCell ref="G34:G35"/>
    <mergeCell ref="H34:H35"/>
    <mergeCell ref="E36:E37"/>
    <mergeCell ref="F36:F37"/>
    <mergeCell ref="G36:G37"/>
    <mergeCell ref="H36:H37"/>
    <mergeCell ref="A38:A41"/>
    <mergeCell ref="B38:B39"/>
    <mergeCell ref="C38:C39"/>
    <mergeCell ref="D38:D39"/>
    <mergeCell ref="B40:B41"/>
    <mergeCell ref="C40:C41"/>
    <mergeCell ref="D40:D41"/>
    <mergeCell ref="E38:E39"/>
    <mergeCell ref="F38:F39"/>
    <mergeCell ref="G38:G39"/>
    <mergeCell ref="H38:H39"/>
    <mergeCell ref="E40:E41"/>
    <mergeCell ref="F40:F41"/>
    <mergeCell ref="G40:G41"/>
    <mergeCell ref="H40:H41"/>
    <mergeCell ref="A42:A45"/>
    <mergeCell ref="B42:B43"/>
    <mergeCell ref="C42:C43"/>
    <mergeCell ref="D42:D43"/>
    <mergeCell ref="B44:B45"/>
    <mergeCell ref="C44:C45"/>
    <mergeCell ref="D44:D45"/>
    <mergeCell ref="E42:E43"/>
    <mergeCell ref="F42:F43"/>
    <mergeCell ref="G42:G43"/>
    <mergeCell ref="H42:H43"/>
    <mergeCell ref="E44:E45"/>
    <mergeCell ref="F44:F45"/>
    <mergeCell ref="G44:G45"/>
    <mergeCell ref="H44:H45"/>
    <mergeCell ref="A46:A49"/>
    <mergeCell ref="B46:B47"/>
    <mergeCell ref="C46:C47"/>
    <mergeCell ref="D46:D47"/>
    <mergeCell ref="B48:B49"/>
    <mergeCell ref="C48:C49"/>
    <mergeCell ref="D48:D49"/>
    <mergeCell ref="E46:E47"/>
    <mergeCell ref="F46:F47"/>
    <mergeCell ref="G46:G47"/>
    <mergeCell ref="H46:H47"/>
    <mergeCell ref="E48:E49"/>
    <mergeCell ref="F48:F49"/>
    <mergeCell ref="G48:G49"/>
    <mergeCell ref="H48:H49"/>
    <mergeCell ref="A50:A53"/>
    <mergeCell ref="B50:B51"/>
    <mergeCell ref="C50:C51"/>
    <mergeCell ref="D50:D51"/>
    <mergeCell ref="B52:B53"/>
    <mergeCell ref="C52:C53"/>
    <mergeCell ref="D52:D53"/>
    <mergeCell ref="E50:E51"/>
    <mergeCell ref="F50:F51"/>
    <mergeCell ref="G50:G51"/>
    <mergeCell ref="H50:H51"/>
    <mergeCell ref="E52:E53"/>
    <mergeCell ref="F52:F53"/>
    <mergeCell ref="G52:G53"/>
    <mergeCell ref="H52:H53"/>
    <mergeCell ref="A54:A57"/>
    <mergeCell ref="B54:B55"/>
    <mergeCell ref="C54:C55"/>
    <mergeCell ref="D54:D55"/>
    <mergeCell ref="B56:B57"/>
    <mergeCell ref="C56:C57"/>
    <mergeCell ref="D56:D57"/>
    <mergeCell ref="E54:E55"/>
    <mergeCell ref="F54:F55"/>
    <mergeCell ref="G54:G55"/>
    <mergeCell ref="H54:H55"/>
    <mergeCell ref="E56:E57"/>
    <mergeCell ref="F56:F57"/>
    <mergeCell ref="G56:G57"/>
    <mergeCell ref="H56:H57"/>
    <mergeCell ref="A58:A61"/>
    <mergeCell ref="B58:B59"/>
    <mergeCell ref="C58:C59"/>
    <mergeCell ref="D58:D59"/>
    <mergeCell ref="B60:B61"/>
    <mergeCell ref="C60:C61"/>
    <mergeCell ref="D60:D61"/>
    <mergeCell ref="E58:E59"/>
    <mergeCell ref="F58:F59"/>
    <mergeCell ref="G58:G59"/>
    <mergeCell ref="H58:H59"/>
    <mergeCell ref="E60:E61"/>
    <mergeCell ref="F60:F61"/>
    <mergeCell ref="G60:G61"/>
    <mergeCell ref="H60:H61"/>
    <mergeCell ref="A62:A65"/>
    <mergeCell ref="B62:B63"/>
    <mergeCell ref="C62:C63"/>
    <mergeCell ref="D62:D63"/>
    <mergeCell ref="B64:B65"/>
    <mergeCell ref="C64:C65"/>
    <mergeCell ref="D64:D65"/>
    <mergeCell ref="E62:E63"/>
    <mergeCell ref="F62:F63"/>
    <mergeCell ref="G62:G63"/>
    <mergeCell ref="H62:H63"/>
    <mergeCell ref="E64:E65"/>
    <mergeCell ref="F64:F65"/>
    <mergeCell ref="G64:G65"/>
    <mergeCell ref="H64:H65"/>
    <mergeCell ref="A66:A69"/>
    <mergeCell ref="B66:B67"/>
    <mergeCell ref="C66:C67"/>
    <mergeCell ref="D66:D67"/>
    <mergeCell ref="B68:B69"/>
    <mergeCell ref="C68:C69"/>
    <mergeCell ref="D68:D69"/>
    <mergeCell ref="E66:E67"/>
    <mergeCell ref="F66:F67"/>
    <mergeCell ref="G66:G67"/>
    <mergeCell ref="H66:H67"/>
    <mergeCell ref="E68:E69"/>
    <mergeCell ref="F68:F69"/>
    <mergeCell ref="G68:G69"/>
    <mergeCell ref="H68:H69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I6:I9"/>
    <mergeCell ref="J6:J7"/>
    <mergeCell ref="K6:K7"/>
    <mergeCell ref="L6:L7"/>
    <mergeCell ref="J8:J9"/>
    <mergeCell ref="K8:K9"/>
    <mergeCell ref="L8:L9"/>
    <mergeCell ref="M6:M7"/>
    <mergeCell ref="N6:N7"/>
    <mergeCell ref="O6:O7"/>
    <mergeCell ref="P6:P7"/>
    <mergeCell ref="M8:M9"/>
    <mergeCell ref="N8:N9"/>
    <mergeCell ref="O8:O9"/>
    <mergeCell ref="P8:P9"/>
    <mergeCell ref="I10:I13"/>
    <mergeCell ref="J10:J11"/>
    <mergeCell ref="K10:K11"/>
    <mergeCell ref="L10:L11"/>
    <mergeCell ref="J12:J13"/>
    <mergeCell ref="K12:K13"/>
    <mergeCell ref="L12:L13"/>
    <mergeCell ref="M10:M11"/>
    <mergeCell ref="N10:N11"/>
    <mergeCell ref="O10:O11"/>
    <mergeCell ref="P10:P11"/>
    <mergeCell ref="M12:M13"/>
    <mergeCell ref="N12:N13"/>
    <mergeCell ref="O12:O13"/>
    <mergeCell ref="P12:P13"/>
    <mergeCell ref="I14:I17"/>
    <mergeCell ref="J14:J15"/>
    <mergeCell ref="K14:K15"/>
    <mergeCell ref="L14:L15"/>
    <mergeCell ref="J16:J17"/>
    <mergeCell ref="K16:K17"/>
    <mergeCell ref="L16:L17"/>
    <mergeCell ref="M14:M15"/>
    <mergeCell ref="N14:N15"/>
    <mergeCell ref="O14:O15"/>
    <mergeCell ref="P14:P15"/>
    <mergeCell ref="M16:M17"/>
    <mergeCell ref="N16:N17"/>
    <mergeCell ref="O16:O17"/>
    <mergeCell ref="P16:P17"/>
    <mergeCell ref="I18:I21"/>
    <mergeCell ref="J18:J19"/>
    <mergeCell ref="K18:K19"/>
    <mergeCell ref="L18:L19"/>
    <mergeCell ref="J20:J21"/>
    <mergeCell ref="K20:K21"/>
    <mergeCell ref="L20:L21"/>
    <mergeCell ref="M18:M19"/>
    <mergeCell ref="N18:N19"/>
    <mergeCell ref="O18:O19"/>
    <mergeCell ref="P18:P19"/>
    <mergeCell ref="M20:M21"/>
    <mergeCell ref="N20:N21"/>
    <mergeCell ref="O20:O21"/>
    <mergeCell ref="P20:P21"/>
    <mergeCell ref="I22:I25"/>
    <mergeCell ref="J22:J23"/>
    <mergeCell ref="K22:K23"/>
    <mergeCell ref="L22:L23"/>
    <mergeCell ref="J24:J25"/>
    <mergeCell ref="K24:K25"/>
    <mergeCell ref="L24:L25"/>
    <mergeCell ref="M22:M23"/>
    <mergeCell ref="N22:N23"/>
    <mergeCell ref="O22:O23"/>
    <mergeCell ref="P22:P23"/>
    <mergeCell ref="M24:M25"/>
    <mergeCell ref="N24:N25"/>
    <mergeCell ref="O24:O25"/>
    <mergeCell ref="P24:P25"/>
    <mergeCell ref="I26:I29"/>
    <mergeCell ref="J26:J27"/>
    <mergeCell ref="K26:K27"/>
    <mergeCell ref="L26:L27"/>
    <mergeCell ref="J28:J29"/>
    <mergeCell ref="K28:K29"/>
    <mergeCell ref="L28:L29"/>
    <mergeCell ref="M26:M27"/>
    <mergeCell ref="N26:N27"/>
    <mergeCell ref="O26:O27"/>
    <mergeCell ref="P26:P27"/>
    <mergeCell ref="M28:M29"/>
    <mergeCell ref="N28:N29"/>
    <mergeCell ref="O28:O29"/>
    <mergeCell ref="P28:P29"/>
    <mergeCell ref="I30:I33"/>
    <mergeCell ref="J30:J31"/>
    <mergeCell ref="K30:K31"/>
    <mergeCell ref="L30:L31"/>
    <mergeCell ref="J32:J33"/>
    <mergeCell ref="K32:K33"/>
    <mergeCell ref="L32:L33"/>
    <mergeCell ref="M30:M31"/>
    <mergeCell ref="N30:N31"/>
    <mergeCell ref="O30:O31"/>
    <mergeCell ref="P30:P31"/>
    <mergeCell ref="M32:M33"/>
    <mergeCell ref="N32:N33"/>
    <mergeCell ref="O32:O33"/>
    <mergeCell ref="P32:P33"/>
    <mergeCell ref="I34:I37"/>
    <mergeCell ref="J34:J35"/>
    <mergeCell ref="K34:K35"/>
    <mergeCell ref="L34:L35"/>
    <mergeCell ref="J36:J37"/>
    <mergeCell ref="K36:K37"/>
    <mergeCell ref="L36:L37"/>
    <mergeCell ref="M34:M35"/>
    <mergeCell ref="N34:N35"/>
    <mergeCell ref="O34:O35"/>
    <mergeCell ref="P34:P35"/>
    <mergeCell ref="M36:M37"/>
    <mergeCell ref="N36:N37"/>
    <mergeCell ref="O36:O37"/>
    <mergeCell ref="P36:P37"/>
    <mergeCell ref="I38:I41"/>
    <mergeCell ref="J38:J39"/>
    <mergeCell ref="K38:K39"/>
    <mergeCell ref="L38:L39"/>
    <mergeCell ref="J40:J41"/>
    <mergeCell ref="K40:K41"/>
    <mergeCell ref="L40:L41"/>
    <mergeCell ref="M38:M39"/>
    <mergeCell ref="N38:N39"/>
    <mergeCell ref="O38:O39"/>
    <mergeCell ref="P38:P39"/>
    <mergeCell ref="M40:M41"/>
    <mergeCell ref="N40:N41"/>
    <mergeCell ref="O40:O41"/>
    <mergeCell ref="P40:P41"/>
    <mergeCell ref="I42:I45"/>
    <mergeCell ref="J42:J43"/>
    <mergeCell ref="K42:K43"/>
    <mergeCell ref="L42:L43"/>
    <mergeCell ref="J44:J45"/>
    <mergeCell ref="K44:K45"/>
    <mergeCell ref="L44:L45"/>
    <mergeCell ref="M42:M43"/>
    <mergeCell ref="N42:N43"/>
    <mergeCell ref="O42:O43"/>
    <mergeCell ref="P42:P43"/>
    <mergeCell ref="M44:M45"/>
    <mergeCell ref="N44:N45"/>
    <mergeCell ref="O44:O45"/>
    <mergeCell ref="P44:P45"/>
    <mergeCell ref="I46:I49"/>
    <mergeCell ref="J46:J47"/>
    <mergeCell ref="K46:K47"/>
    <mergeCell ref="L46:L47"/>
    <mergeCell ref="J48:J49"/>
    <mergeCell ref="K48:K49"/>
    <mergeCell ref="L48:L49"/>
    <mergeCell ref="M46:M47"/>
    <mergeCell ref="N46:N47"/>
    <mergeCell ref="O46:O47"/>
    <mergeCell ref="P46:P47"/>
    <mergeCell ref="M48:M49"/>
    <mergeCell ref="N48:N49"/>
    <mergeCell ref="O48:O49"/>
    <mergeCell ref="P48:P49"/>
    <mergeCell ref="I50:I53"/>
    <mergeCell ref="J50:J51"/>
    <mergeCell ref="K50:K51"/>
    <mergeCell ref="L50:L51"/>
    <mergeCell ref="J52:J53"/>
    <mergeCell ref="K52:K53"/>
    <mergeCell ref="L52:L53"/>
    <mergeCell ref="M50:M51"/>
    <mergeCell ref="N50:N51"/>
    <mergeCell ref="O50:O51"/>
    <mergeCell ref="P50:P51"/>
    <mergeCell ref="M52:M53"/>
    <mergeCell ref="N52:N53"/>
    <mergeCell ref="O52:O53"/>
    <mergeCell ref="P52:P53"/>
    <mergeCell ref="I54:I57"/>
    <mergeCell ref="J54:J55"/>
    <mergeCell ref="K54:K55"/>
    <mergeCell ref="L54:L55"/>
    <mergeCell ref="J56:J57"/>
    <mergeCell ref="K56:K57"/>
    <mergeCell ref="L56:L57"/>
    <mergeCell ref="M54:M55"/>
    <mergeCell ref="N54:N55"/>
    <mergeCell ref="O54:O55"/>
    <mergeCell ref="P54:P55"/>
    <mergeCell ref="M56:M57"/>
    <mergeCell ref="N56:N57"/>
    <mergeCell ref="O56:O57"/>
    <mergeCell ref="P56:P57"/>
    <mergeCell ref="I58:I61"/>
    <mergeCell ref="J58:J59"/>
    <mergeCell ref="K58:K59"/>
    <mergeCell ref="L58:L59"/>
    <mergeCell ref="J60:J61"/>
    <mergeCell ref="K60:K61"/>
    <mergeCell ref="L60:L61"/>
    <mergeCell ref="M58:M59"/>
    <mergeCell ref="N58:N59"/>
    <mergeCell ref="O58:O59"/>
    <mergeCell ref="P58:P59"/>
    <mergeCell ref="M60:M61"/>
    <mergeCell ref="N60:N61"/>
    <mergeCell ref="O60:O61"/>
    <mergeCell ref="P60:P61"/>
    <mergeCell ref="I62:I65"/>
    <mergeCell ref="J62:J63"/>
    <mergeCell ref="K62:K63"/>
    <mergeCell ref="L62:L63"/>
    <mergeCell ref="J64:J65"/>
    <mergeCell ref="K64:K65"/>
    <mergeCell ref="L64:L65"/>
    <mergeCell ref="M62:M63"/>
    <mergeCell ref="N62:N63"/>
    <mergeCell ref="O62:O63"/>
    <mergeCell ref="P62:P63"/>
    <mergeCell ref="M64:M65"/>
    <mergeCell ref="N64:N65"/>
    <mergeCell ref="O64:O65"/>
    <mergeCell ref="P64:P65"/>
    <mergeCell ref="I66:I69"/>
    <mergeCell ref="J66:J67"/>
    <mergeCell ref="K66:K67"/>
    <mergeCell ref="L66:L67"/>
    <mergeCell ref="J68:J69"/>
    <mergeCell ref="K68:K69"/>
    <mergeCell ref="L68:L69"/>
    <mergeCell ref="M66:M67"/>
    <mergeCell ref="N66:N67"/>
    <mergeCell ref="O66:O67"/>
    <mergeCell ref="P66:P67"/>
    <mergeCell ref="M68:M69"/>
    <mergeCell ref="N68:N69"/>
    <mergeCell ref="O68:O69"/>
    <mergeCell ref="P68:P6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47" t="str">
        <f>HYPERLINK('[1]реквизиты'!$A$2)</f>
        <v>Чемпионат России по САМБО среди мужчин</v>
      </c>
      <c r="B1" s="347"/>
      <c r="C1" s="347"/>
      <c r="D1" s="347"/>
      <c r="E1" s="347"/>
      <c r="F1" s="347"/>
      <c r="G1" s="347"/>
      <c r="H1" s="347"/>
      <c r="I1" s="347"/>
    </row>
    <row r="2" spans="1:9" ht="13.5" customHeight="1" thickBot="1">
      <c r="A2" s="166"/>
      <c r="B2" s="348"/>
      <c r="C2" s="348"/>
      <c r="D2" s="348"/>
      <c r="E2" s="348"/>
      <c r="F2" s="348"/>
      <c r="G2" s="348"/>
      <c r="H2" s="348"/>
      <c r="I2" s="349" t="str">
        <f>HYPERLINK('пр.взв.'!G3)</f>
        <v>в.к.74 кг</v>
      </c>
    </row>
    <row r="3" spans="1:9" ht="12" customHeight="1">
      <c r="A3" s="350">
        <v>2</v>
      </c>
      <c r="B3" s="352" t="str">
        <f>VLOOKUP(A3,'пр.взв.'!B5:C132,2,FALSE)</f>
        <v>Филимонов Артем Олегович</v>
      </c>
      <c r="C3" s="354" t="str">
        <f>VLOOKUP(A3,'пр.взв.'!B5:H132,3,FALSE)</f>
        <v>09.08.91, КМС</v>
      </c>
      <c r="D3" s="358" t="str">
        <f>VLOOKUP(A3,'пр.взв.'!B6:H133,4,FALSE)</f>
        <v>СФО</v>
      </c>
      <c r="E3" s="356" t="str">
        <f>VLOOKUP(A3,'пр.взв.'!B5:F132,5,FALSE)</f>
        <v> Омская, Омск МО</v>
      </c>
      <c r="F3" s="132"/>
      <c r="G3" s="78"/>
      <c r="H3" s="78"/>
      <c r="I3" s="349"/>
    </row>
    <row r="4" spans="1:9" ht="12" customHeight="1">
      <c r="A4" s="351"/>
      <c r="B4" s="353"/>
      <c r="C4" s="355"/>
      <c r="D4" s="359"/>
      <c r="E4" s="357"/>
      <c r="F4" s="133"/>
      <c r="G4" s="1"/>
      <c r="H4" s="79"/>
      <c r="I4" s="349" t="s">
        <v>11</v>
      </c>
    </row>
    <row r="5" spans="1:9" ht="12" customHeight="1">
      <c r="A5" s="351">
        <v>34</v>
      </c>
      <c r="B5" s="362" t="e">
        <f>VLOOKUP(A5,'пр.взв.'!B7:C134,2,FALSE)</f>
        <v>#N/A</v>
      </c>
      <c r="C5" s="353" t="e">
        <f>VLOOKUP(A5,'пр.взв.'!B7:H134,3,FALSE)</f>
        <v>#N/A</v>
      </c>
      <c r="D5" s="360" t="e">
        <f>VLOOKUP(A5,'пр.взв.'!B6:H135,4,FALSE)</f>
        <v>#N/A</v>
      </c>
      <c r="E5" s="365" t="e">
        <f>VLOOKUP(A5,'пр.взв.'!B7:F134,5,FALSE)</f>
        <v>#N/A</v>
      </c>
      <c r="F5" s="134"/>
      <c r="G5" s="1"/>
      <c r="H5" s="1"/>
      <c r="I5" s="349"/>
    </row>
    <row r="6" spans="1:8" ht="12" customHeight="1" thickBot="1">
      <c r="A6" s="361"/>
      <c r="B6" s="363"/>
      <c r="C6" s="364"/>
      <c r="D6" s="359"/>
      <c r="E6" s="357"/>
      <c r="F6" s="135"/>
      <c r="G6" s="4"/>
      <c r="H6" s="1"/>
    </row>
    <row r="7" spans="1:8" ht="12" customHeight="1">
      <c r="A7" s="350">
        <v>18</v>
      </c>
      <c r="B7" s="352" t="str">
        <f>VLOOKUP(A7,'пр.взв.'!B9:C136,2,FALSE)</f>
        <v>Теплов Михаил Сергеевич</v>
      </c>
      <c r="C7" s="366" t="str">
        <f>VLOOKUP(A7,'пр.взв.'!B9:H136,3,FALSE)</f>
        <v>25.08.86 мс</v>
      </c>
      <c r="D7" s="358" t="str">
        <f>VLOOKUP(A7,'пр.взв.'!B1:H137,4,FALSE)</f>
        <v>ПФО</v>
      </c>
      <c r="E7" s="356" t="str">
        <f>VLOOKUP(A7,'пр.взв.'!B9:F136,5,FALSE)</f>
        <v>Пензенская обл. Д</v>
      </c>
      <c r="F7" s="135"/>
      <c r="G7" s="2"/>
      <c r="H7" s="1"/>
    </row>
    <row r="8" spans="1:8" ht="12" customHeight="1">
      <c r="A8" s="351"/>
      <c r="B8" s="353"/>
      <c r="C8" s="364"/>
      <c r="D8" s="359"/>
      <c r="E8" s="357"/>
      <c r="F8" s="136"/>
      <c r="G8" s="3"/>
      <c r="H8" s="1"/>
    </row>
    <row r="9" spans="1:8" ht="12" customHeight="1">
      <c r="A9" s="351">
        <v>50</v>
      </c>
      <c r="B9" s="362" t="e">
        <f>VLOOKUP(A9,'пр.взв.'!B11:C138,2,FALSE)</f>
        <v>#N/A</v>
      </c>
      <c r="C9" s="353" t="e">
        <f>VLOOKUP(A9,'пр.взв.'!B11:H138,3,FALSE)</f>
        <v>#N/A</v>
      </c>
      <c r="D9" s="360" t="e">
        <f>VLOOKUP(A9,'пр.взв.'!B2:H139,4,FALSE)</f>
        <v>#N/A</v>
      </c>
      <c r="E9" s="365" t="e">
        <f>VLOOKUP(A9,'пр.взв.'!B11:F138,5,FALSE)</f>
        <v>#N/A</v>
      </c>
      <c r="F9" s="137"/>
      <c r="G9" s="3"/>
      <c r="H9" s="1"/>
    </row>
    <row r="10" spans="1:8" ht="12" customHeight="1" thickBot="1">
      <c r="A10" s="361"/>
      <c r="B10" s="363"/>
      <c r="C10" s="364"/>
      <c r="D10" s="359"/>
      <c r="E10" s="357"/>
      <c r="F10" s="133"/>
      <c r="G10" s="3"/>
      <c r="H10" s="4"/>
    </row>
    <row r="11" spans="1:8" ht="12" customHeight="1">
      <c r="A11" s="350">
        <v>10</v>
      </c>
      <c r="B11" s="352" t="str">
        <f>VLOOKUP(A11,'пр.взв.'!B13:C140,2,FALSE)</f>
        <v>Гладышев Петр Алексеевич</v>
      </c>
      <c r="C11" s="366" t="str">
        <f>VLOOKUP(A11,'пр.взв.'!B13:H140,3,FALSE)</f>
        <v>03.02.89 мс</v>
      </c>
      <c r="D11" s="358" t="str">
        <f>VLOOKUP(A11,'пр.взв.'!B4:H141,4,FALSE)</f>
        <v>МОС</v>
      </c>
      <c r="E11" s="356" t="str">
        <f>VLOOKUP(A11,'пр.взв.'!B13:F140,5,FALSE)</f>
        <v>Москва Д</v>
      </c>
      <c r="F11" s="133"/>
      <c r="G11" s="3"/>
      <c r="H11" s="2"/>
    </row>
    <row r="12" spans="1:8" ht="12" customHeight="1">
      <c r="A12" s="351"/>
      <c r="B12" s="353"/>
      <c r="C12" s="364"/>
      <c r="D12" s="359"/>
      <c r="E12" s="357"/>
      <c r="F12" s="138"/>
      <c r="G12" s="3"/>
      <c r="H12" s="3"/>
    </row>
    <row r="13" spans="1:8" ht="12" customHeight="1">
      <c r="A13" s="351">
        <v>42</v>
      </c>
      <c r="B13" s="362" t="e">
        <f>VLOOKUP(A13,'пр.взв.'!B15:C142,2,FALSE)</f>
        <v>#N/A</v>
      </c>
      <c r="C13" s="353" t="e">
        <f>VLOOKUP(A13,'пр.взв.'!B15:H142,3,FALSE)</f>
        <v>#N/A</v>
      </c>
      <c r="D13" s="360" t="e">
        <f>VLOOKUP(A13,'пр.взв.'!B6:H143,4,FALSE)</f>
        <v>#N/A</v>
      </c>
      <c r="E13" s="365" t="e">
        <f>VLOOKUP(A13,'пр.взв.'!B15:F142,5,FALSE)</f>
        <v>#N/A</v>
      </c>
      <c r="F13" s="134"/>
      <c r="G13" s="3"/>
      <c r="H13" s="3"/>
    </row>
    <row r="14" spans="1:8" ht="12" customHeight="1" thickBot="1">
      <c r="A14" s="361"/>
      <c r="B14" s="363"/>
      <c r="C14" s="364"/>
      <c r="D14" s="359"/>
      <c r="E14" s="357"/>
      <c r="F14" s="135"/>
      <c r="G14" s="5"/>
      <c r="H14" s="3"/>
    </row>
    <row r="15" spans="1:8" ht="12" customHeight="1">
      <c r="A15" s="350">
        <v>26</v>
      </c>
      <c r="B15" s="352" t="str">
        <f>VLOOKUP(A15,'пр.взв.'!B17:C144,2,FALSE)</f>
        <v>Шабуров Александр Владимирович</v>
      </c>
      <c r="C15" s="366" t="str">
        <f>VLOOKUP(A15,'пр.взв.'!B17:H144,3,FALSE)</f>
        <v>20.05.86 мс</v>
      </c>
      <c r="D15" s="358" t="str">
        <f>VLOOKUP(A15,'пр.взв.'!B1:H145,4,FALSE)</f>
        <v>УФО</v>
      </c>
      <c r="E15" s="356" t="str">
        <f>VLOOKUP(A15,'пр.взв.'!B17:F144,5,FALSE)</f>
        <v>Курганская Курган МС</v>
      </c>
      <c r="F15" s="135"/>
      <c r="G15" s="1"/>
      <c r="H15" s="3"/>
    </row>
    <row r="16" spans="1:8" ht="12" customHeight="1">
      <c r="A16" s="351"/>
      <c r="B16" s="353"/>
      <c r="C16" s="364"/>
      <c r="D16" s="359"/>
      <c r="E16" s="357"/>
      <c r="F16" s="136"/>
      <c r="G16" s="1"/>
      <c r="H16" s="3"/>
    </row>
    <row r="17" spans="1:8" ht="12" customHeight="1">
      <c r="A17" s="351">
        <v>58</v>
      </c>
      <c r="B17" s="362" t="e">
        <f>VLOOKUP(A17,'пр.взв.'!B19:C146,2,FALSE)</f>
        <v>#N/A</v>
      </c>
      <c r="C17" s="353" t="e">
        <f>VLOOKUP(A17,'пр.взв.'!B19:H146,3,FALSE)</f>
        <v>#N/A</v>
      </c>
      <c r="D17" s="360" t="e">
        <f>VLOOKUP(A17,'пр.взв.'!B2:H147,4,FALSE)</f>
        <v>#N/A</v>
      </c>
      <c r="E17" s="365" t="e">
        <f>VLOOKUP(A17,'пр.взв.'!B19:F146,5,FALSE)</f>
        <v>#N/A</v>
      </c>
      <c r="F17" s="137"/>
      <c r="G17" s="1"/>
      <c r="H17" s="3"/>
    </row>
    <row r="18" spans="1:9" ht="12" customHeight="1" thickBot="1">
      <c r="A18" s="361"/>
      <c r="B18" s="363"/>
      <c r="C18" s="364"/>
      <c r="D18" s="359"/>
      <c r="E18" s="357"/>
      <c r="F18" s="133"/>
      <c r="G18" s="1"/>
      <c r="H18" s="3"/>
      <c r="I18" s="79"/>
    </row>
    <row r="19" spans="1:9" ht="12" customHeight="1">
      <c r="A19" s="350">
        <v>6</v>
      </c>
      <c r="B19" s="352" t="str">
        <f>VLOOKUP(A19,'пр.взв.'!B5:C132,2,FALSE)</f>
        <v>Золотухин Александр Владимирович</v>
      </c>
      <c r="C19" s="366" t="str">
        <f>VLOOKUP(A19,'пр.взв.'!B5:H132,3,FALSE)</f>
        <v>30.10.84 мс</v>
      </c>
      <c r="D19" s="358" t="str">
        <f>VLOOKUP(A19,'пр.взв.'!B2:H149,4,FALSE)</f>
        <v>МОС</v>
      </c>
      <c r="E19" s="356" t="str">
        <f>VLOOKUP(A19,'пр.взв.'!B5:H132,5,FALSE)</f>
        <v>Москва МКС</v>
      </c>
      <c r="F19" s="133"/>
      <c r="G19" s="1"/>
      <c r="H19" s="3"/>
      <c r="I19" s="81"/>
    </row>
    <row r="20" spans="1:9" ht="12" customHeight="1">
      <c r="A20" s="351"/>
      <c r="B20" s="353"/>
      <c r="C20" s="364"/>
      <c r="D20" s="359"/>
      <c r="E20" s="357"/>
      <c r="F20" s="138"/>
      <c r="G20" s="1"/>
      <c r="H20" s="3"/>
      <c r="I20" s="80"/>
    </row>
    <row r="21" spans="1:9" ht="12" customHeight="1">
      <c r="A21" s="351">
        <v>38</v>
      </c>
      <c r="B21" s="362" t="e">
        <f>VLOOKUP(A21,'пр.взв.'!B23:C150,2,FALSE)</f>
        <v>#N/A</v>
      </c>
      <c r="C21" s="353" t="e">
        <f>VLOOKUP(A21,'пр.взв.'!B23:H150,3,FALSE)</f>
        <v>#N/A</v>
      </c>
      <c r="D21" s="360" t="e">
        <f>VLOOKUP(A21,'пр.взв.'!B4:H151,4,FALSE)</f>
        <v>#N/A</v>
      </c>
      <c r="E21" s="365" t="e">
        <f>VLOOKUP(A21,'пр.взв.'!B23:F150,5,FALSE)</f>
        <v>#N/A</v>
      </c>
      <c r="F21" s="134"/>
      <c r="G21" s="1"/>
      <c r="H21" s="3"/>
      <c r="I21" s="80"/>
    </row>
    <row r="22" spans="1:9" ht="12" customHeight="1" thickBot="1">
      <c r="A22" s="361"/>
      <c r="B22" s="363"/>
      <c r="C22" s="364"/>
      <c r="D22" s="359"/>
      <c r="E22" s="357"/>
      <c r="F22" s="135"/>
      <c r="G22" s="4"/>
      <c r="H22" s="3"/>
      <c r="I22" s="80"/>
    </row>
    <row r="23" spans="1:9" ht="12" customHeight="1">
      <c r="A23" s="350">
        <v>22</v>
      </c>
      <c r="B23" s="352" t="str">
        <f>VLOOKUP(A23,'пр.взв.'!B25:C152,2,FALSE)</f>
        <v>Аралов Михаил Герасимович</v>
      </c>
      <c r="C23" s="366" t="str">
        <f>VLOOKUP(A23,'пр.взв.'!B25:H152,3,FALSE)</f>
        <v>25.10.85 мс</v>
      </c>
      <c r="D23" s="358" t="str">
        <f>VLOOKUP(A23,'пр.взв.'!B2:H153,4,FALSE)</f>
        <v>ЦФО</v>
      </c>
      <c r="E23" s="356" t="str">
        <f>VLOOKUP(A23,'пр.взв.'!B25:F152,5,FALSE)</f>
        <v>Ярославская Рыбинск ПР</v>
      </c>
      <c r="F23" s="135"/>
      <c r="G23" s="2"/>
      <c r="H23" s="3"/>
      <c r="I23" s="80"/>
    </row>
    <row r="24" spans="1:9" ht="12" customHeight="1">
      <c r="A24" s="351"/>
      <c r="B24" s="353"/>
      <c r="C24" s="364"/>
      <c r="D24" s="359"/>
      <c r="E24" s="357"/>
      <c r="F24" s="136"/>
      <c r="G24" s="3"/>
      <c r="H24" s="3"/>
      <c r="I24" s="80"/>
    </row>
    <row r="25" spans="1:9" ht="12" customHeight="1">
      <c r="A25" s="351">
        <v>54</v>
      </c>
      <c r="B25" s="362" t="e">
        <f>VLOOKUP(A25,'пр.взв.'!B27:C154,2,FALSE)</f>
        <v>#N/A</v>
      </c>
      <c r="C25" s="353" t="e">
        <f>VLOOKUP(A25,'пр.взв.'!B27:H154,3,FALSE)</f>
        <v>#N/A</v>
      </c>
      <c r="D25" s="360" t="e">
        <f>VLOOKUP(A25,'пр.взв.'!B2:H155,4,FALSE)</f>
        <v>#N/A</v>
      </c>
      <c r="E25" s="365" t="e">
        <f>VLOOKUP(A25,'пр.взв.'!B27:F154,5,FALSE)</f>
        <v>#N/A</v>
      </c>
      <c r="F25" s="137"/>
      <c r="G25" s="3"/>
      <c r="H25" s="3"/>
      <c r="I25" s="80"/>
    </row>
    <row r="26" spans="1:9" ht="12" customHeight="1" thickBot="1">
      <c r="A26" s="361"/>
      <c r="B26" s="363"/>
      <c r="C26" s="364"/>
      <c r="D26" s="359"/>
      <c r="E26" s="357"/>
      <c r="F26" s="133"/>
      <c r="G26" s="3"/>
      <c r="H26" s="3"/>
      <c r="I26" s="80"/>
    </row>
    <row r="27" spans="1:9" ht="12" customHeight="1">
      <c r="A27" s="350">
        <v>14</v>
      </c>
      <c r="B27" s="352" t="str">
        <f>VLOOKUP(A27,'пр.взв.'!B29:C156,2,FALSE)</f>
        <v>Ахмадов Арби Хусаинович</v>
      </c>
      <c r="C27" s="366" t="str">
        <f>VLOOKUP(A27,'пр.взв.'!B29:H156,3,FALSE)</f>
        <v>20.05.89 кмс</v>
      </c>
      <c r="D27" s="358" t="str">
        <f>VLOOKUP(A27,'пр.взв.'!B3:H157,4,FALSE)</f>
        <v>СКФО</v>
      </c>
      <c r="E27" s="356" t="str">
        <f>VLOOKUP(A27,'пр.взв.'!B29:F156,5,FALSE)</f>
        <v>Чеченская Р. с. Алхан - Кала Д</v>
      </c>
      <c r="F27" s="133"/>
      <c r="G27" s="3"/>
      <c r="H27" s="5"/>
      <c r="I27" s="80"/>
    </row>
    <row r="28" spans="1:9" ht="12" customHeight="1">
      <c r="A28" s="351"/>
      <c r="B28" s="353"/>
      <c r="C28" s="364"/>
      <c r="D28" s="359"/>
      <c r="E28" s="357"/>
      <c r="F28" s="138"/>
      <c r="G28" s="3"/>
      <c r="H28" s="1"/>
      <c r="I28" s="80"/>
    </row>
    <row r="29" spans="1:9" ht="12" customHeight="1">
      <c r="A29" s="351">
        <v>46</v>
      </c>
      <c r="B29" s="362" t="e">
        <f>VLOOKUP(A29,'пр.взв.'!B31:C158,2,FALSE)</f>
        <v>#N/A</v>
      </c>
      <c r="C29" s="353" t="e">
        <f>VLOOKUP(A29,'пр.взв.'!B31:H158,3,FALSE)</f>
        <v>#N/A</v>
      </c>
      <c r="D29" s="360" t="e">
        <f>VLOOKUP(A29,'пр.взв.'!B2:H159,4,FALSE)</f>
        <v>#N/A</v>
      </c>
      <c r="E29" s="365" t="e">
        <f>VLOOKUP(A29,'пр.взв.'!B31:F158,5,FALSE)</f>
        <v>#N/A</v>
      </c>
      <c r="F29" s="134"/>
      <c r="G29" s="3"/>
      <c r="H29" s="1"/>
      <c r="I29" s="80"/>
    </row>
    <row r="30" spans="1:9" ht="12" customHeight="1" thickBot="1">
      <c r="A30" s="361"/>
      <c r="B30" s="363"/>
      <c r="C30" s="364"/>
      <c r="D30" s="359"/>
      <c r="E30" s="357"/>
      <c r="F30" s="135"/>
      <c r="G30" s="5"/>
      <c r="H30" s="1"/>
      <c r="I30" s="80"/>
    </row>
    <row r="31" spans="1:9" ht="12" customHeight="1">
      <c r="A31" s="350">
        <v>30</v>
      </c>
      <c r="B31" s="352" t="str">
        <f>VLOOKUP(A31,'пр.взв.'!B33:C160,2,FALSE)</f>
        <v>Шаров Александр Валерьевич</v>
      </c>
      <c r="C31" s="366" t="str">
        <f>VLOOKUP(A31,'пр.взв.'!B33:H160,3,FALSE)</f>
        <v>23.10.79 змс</v>
      </c>
      <c r="D31" s="358" t="str">
        <f>VLOOKUP(A31,'пр.взв.'!B4:H161,4,FALSE)</f>
        <v>ПФО</v>
      </c>
      <c r="E31" s="356" t="str">
        <f>VLOOKUP(A31,'пр.взв.'!B33:F160,5,FALSE)</f>
        <v>Нижегородская Кстово Д</v>
      </c>
      <c r="F31" s="135"/>
      <c r="G31" s="1"/>
      <c r="H31" s="1"/>
      <c r="I31" s="80"/>
    </row>
    <row r="32" spans="1:9" ht="12" customHeight="1">
      <c r="A32" s="351"/>
      <c r="B32" s="353"/>
      <c r="C32" s="364"/>
      <c r="D32" s="359"/>
      <c r="E32" s="357"/>
      <c r="F32" s="136"/>
      <c r="G32" s="1"/>
      <c r="H32" s="1"/>
      <c r="I32" s="80"/>
    </row>
    <row r="33" spans="1:9" ht="12" customHeight="1">
      <c r="A33" s="351">
        <v>62</v>
      </c>
      <c r="B33" s="362" t="e">
        <f>VLOOKUP(A33,'пр.взв.'!B35:C162,2,FALSE)</f>
        <v>#N/A</v>
      </c>
      <c r="C33" s="367" t="e">
        <f>VLOOKUP(A33,'пр.взв.'!B35:H162,3,FALSE)</f>
        <v>#N/A</v>
      </c>
      <c r="D33" s="360" t="e">
        <f>VLOOKUP(A33,'пр.взв.'!B3:H163,4,FALSE)</f>
        <v>#N/A</v>
      </c>
      <c r="E33" s="365" t="e">
        <f>VLOOKUP(A33,'пр.взв.'!B35:F162,5,FALSE)</f>
        <v>#N/A</v>
      </c>
      <c r="F33" s="137"/>
      <c r="G33" s="1"/>
      <c r="H33" s="1"/>
      <c r="I33" s="80"/>
    </row>
    <row r="34" spans="1:9" ht="12" customHeight="1" thickBot="1">
      <c r="A34" s="361"/>
      <c r="B34" s="363"/>
      <c r="C34" s="368"/>
      <c r="D34" s="370"/>
      <c r="E34" s="369"/>
      <c r="F34" s="132"/>
      <c r="G34" s="78"/>
      <c r="H34" s="78"/>
      <c r="I34" s="82"/>
    </row>
    <row r="35" spans="1:9" ht="12" customHeight="1" thickBot="1">
      <c r="A35" s="72"/>
      <c r="B35" s="77"/>
      <c r="C35" s="77"/>
      <c r="D35" s="77"/>
      <c r="E35" s="78"/>
      <c r="F35" s="133"/>
      <c r="G35" s="1"/>
      <c r="H35" s="1"/>
      <c r="I35" s="83"/>
    </row>
    <row r="36" spans="1:9" ht="12" customHeight="1">
      <c r="A36" s="350">
        <v>4</v>
      </c>
      <c r="B36" s="352" t="str">
        <f>VLOOKUP(A36,'пр.взв.'!B5:H132,2,FALSE)</f>
        <v>Куржев Али Рамазанович</v>
      </c>
      <c r="C36" s="366" t="str">
        <f>VLOOKUP(A36,'пр.взв.'!B5:H132,3,FALSE)</f>
        <v>28.04.89 мс</v>
      </c>
      <c r="D36" s="358" t="str">
        <f>VLOOKUP(A36,'пр.взв.'!B3:H166,4,FALSE)</f>
        <v>ЦФО</v>
      </c>
      <c r="E36" s="356" t="str">
        <f>VLOOKUP(A36,'пр.взв.'!B5:H132,5,FALSE)</f>
        <v>Рязанская Рязань ПР</v>
      </c>
      <c r="F36" s="132"/>
      <c r="G36" s="78"/>
      <c r="H36" s="78"/>
      <c r="I36" s="140"/>
    </row>
    <row r="37" spans="1:9" ht="12" customHeight="1">
      <c r="A37" s="351"/>
      <c r="B37" s="353"/>
      <c r="C37" s="364"/>
      <c r="D37" s="359"/>
      <c r="E37" s="357"/>
      <c r="F37" s="133"/>
      <c r="G37" s="1"/>
      <c r="H37" s="79"/>
      <c r="I37" s="80"/>
    </row>
    <row r="38" spans="1:9" ht="12" customHeight="1">
      <c r="A38" s="351">
        <v>36</v>
      </c>
      <c r="B38" s="362" t="e">
        <f>VLOOKUP(A38,'пр.взв.'!B7:H134,2,FALSE)</f>
        <v>#N/A</v>
      </c>
      <c r="C38" s="353" t="e">
        <f>VLOOKUP(A38,'пр.взв.'!B7:H134,3,FALSE)</f>
        <v>#N/A</v>
      </c>
      <c r="D38" s="360" t="e">
        <f>VLOOKUP(A38,'пр.взв.'!B3:H168,4,FALSE)</f>
        <v>#N/A</v>
      </c>
      <c r="E38" s="365" t="e">
        <f>VLOOKUP(A38,'пр.взв.'!B7:H134,5,FALSE)</f>
        <v>#N/A</v>
      </c>
      <c r="F38" s="134"/>
      <c r="G38" s="1"/>
      <c r="H38" s="1"/>
      <c r="I38" s="372"/>
    </row>
    <row r="39" spans="1:9" ht="12" customHeight="1" thickBot="1">
      <c r="A39" s="361"/>
      <c r="B39" s="363"/>
      <c r="C39" s="364"/>
      <c r="D39" s="359"/>
      <c r="E39" s="357"/>
      <c r="F39" s="135"/>
      <c r="G39" s="4"/>
      <c r="H39" s="1"/>
      <c r="I39" s="372"/>
    </row>
    <row r="40" spans="1:9" ht="12" customHeight="1">
      <c r="A40" s="371">
        <v>20</v>
      </c>
      <c r="B40" s="352" t="str">
        <f>VLOOKUP(A40,'пр.взв.'!B9:H136,2,FALSE)</f>
        <v>Вареник Максим Витальевич</v>
      </c>
      <c r="C40" s="366" t="str">
        <f>VLOOKUP(A40,'пр.взв.'!B9:H136,3,FALSE)</f>
        <v>02.01.89 мс</v>
      </c>
      <c r="D40" s="358" t="str">
        <f>VLOOKUP(A40,'пр.взв.'!B4:H170,4,FALSE)</f>
        <v>УФО</v>
      </c>
      <c r="E40" s="356" t="str">
        <f>VLOOKUP(A40,'пр.взв.'!B9:H136,5,FALSE)</f>
        <v>Свердловская Екатеренбург ПР</v>
      </c>
      <c r="F40" s="135"/>
      <c r="G40" s="2"/>
      <c r="H40" s="1"/>
      <c r="I40" s="80"/>
    </row>
    <row r="41" spans="1:9" ht="12" customHeight="1">
      <c r="A41" s="351"/>
      <c r="B41" s="353"/>
      <c r="C41" s="364"/>
      <c r="D41" s="359"/>
      <c r="E41" s="357"/>
      <c r="F41" s="136"/>
      <c r="G41" s="3"/>
      <c r="H41" s="1"/>
      <c r="I41" s="80"/>
    </row>
    <row r="42" spans="1:9" ht="12" customHeight="1">
      <c r="A42" s="351">
        <v>52</v>
      </c>
      <c r="B42" s="362" t="e">
        <f>VLOOKUP(A42,'пр.взв.'!B11:H138,2,FALSE)</f>
        <v>#N/A</v>
      </c>
      <c r="C42" s="353" t="e">
        <f>VLOOKUP(A42,'пр.взв.'!B11:H138,3,FALSE)</f>
        <v>#N/A</v>
      </c>
      <c r="D42" s="360" t="e">
        <f>VLOOKUP(A42,'пр.взв.'!B5:H172,4,FALSE)</f>
        <v>#N/A</v>
      </c>
      <c r="E42" s="365" t="e">
        <f>VLOOKUP(A42,'пр.взв.'!B11:H138,5,FALSE)</f>
        <v>#N/A</v>
      </c>
      <c r="F42" s="137"/>
      <c r="G42" s="3"/>
      <c r="H42" s="1"/>
      <c r="I42" s="80"/>
    </row>
    <row r="43" spans="1:9" ht="12" customHeight="1" thickBot="1">
      <c r="A43" s="361"/>
      <c r="B43" s="363"/>
      <c r="C43" s="364"/>
      <c r="D43" s="359"/>
      <c r="E43" s="357"/>
      <c r="F43" s="133"/>
      <c r="G43" s="3"/>
      <c r="H43" s="4"/>
      <c r="I43" s="80"/>
    </row>
    <row r="44" spans="1:9" ht="12" customHeight="1">
      <c r="A44" s="350">
        <v>12</v>
      </c>
      <c r="B44" s="352" t="str">
        <f>VLOOKUP(A44,'пр.взв.'!B13:H140,2,FALSE)</f>
        <v>Матевосян Левон Эдуардович</v>
      </c>
      <c r="C44" s="366" t="str">
        <f>VLOOKUP(A44,'пр.взв.'!B13:H140,3,FALSE)</f>
        <v>30.10.88 мс</v>
      </c>
      <c r="D44" s="358" t="str">
        <f>VLOOKUP(A44,'пр.взв.'!B3:H174,4,FALSE)</f>
        <v>ЮФО</v>
      </c>
      <c r="E44" s="356" t="str">
        <f>VLOOKUP(A44,'пр.взв.'!B13:H140,5,FALSE)</f>
        <v> Краснодарский Новороссийск Д</v>
      </c>
      <c r="F44" s="133"/>
      <c r="G44" s="3"/>
      <c r="H44" s="2"/>
      <c r="I44" s="80"/>
    </row>
    <row r="45" spans="1:9" ht="12" customHeight="1">
      <c r="A45" s="351"/>
      <c r="B45" s="353"/>
      <c r="C45" s="364"/>
      <c r="D45" s="359"/>
      <c r="E45" s="357"/>
      <c r="F45" s="138"/>
      <c r="G45" s="3"/>
      <c r="H45" s="3"/>
      <c r="I45" s="80"/>
    </row>
    <row r="46" spans="1:9" ht="12" customHeight="1">
      <c r="A46" s="351">
        <v>44</v>
      </c>
      <c r="B46" s="362" t="e">
        <f>VLOOKUP(A46,'пр.взв.'!B15:H142,2,FALSE)</f>
        <v>#N/A</v>
      </c>
      <c r="C46" s="353" t="e">
        <f>VLOOKUP(A46,'пр.взв.'!B15:H142,3,FALSE)</f>
        <v>#N/A</v>
      </c>
      <c r="D46" s="360" t="e">
        <f>VLOOKUP(A46,'пр.взв.'!B3:H176,4,FALSE)</f>
        <v>#N/A</v>
      </c>
      <c r="E46" s="365" t="e">
        <f>VLOOKUP(A46,'пр.взв.'!B15:H142,5,FALSE)</f>
        <v>#N/A</v>
      </c>
      <c r="F46" s="134"/>
      <c r="G46" s="3"/>
      <c r="H46" s="3"/>
      <c r="I46" s="80"/>
    </row>
    <row r="47" spans="1:9" ht="12" customHeight="1" thickBot="1">
      <c r="A47" s="361"/>
      <c r="B47" s="363"/>
      <c r="C47" s="364"/>
      <c r="D47" s="359"/>
      <c r="E47" s="357"/>
      <c r="F47" s="135"/>
      <c r="G47" s="5"/>
      <c r="H47" s="3"/>
      <c r="I47" s="80"/>
    </row>
    <row r="48" spans="1:9" ht="12" customHeight="1">
      <c r="A48" s="350">
        <v>28</v>
      </c>
      <c r="B48" s="352" t="str">
        <f>VLOOKUP(A48,'пр.взв.'!B17:H144,2,FALSE)</f>
        <v>Чупрасов Павел Андреевич</v>
      </c>
      <c r="C48" s="366" t="str">
        <f>VLOOKUP(A48,'пр.взв.'!B17:H144,3,FALSE)</f>
        <v>03.06.82, МС</v>
      </c>
      <c r="D48" s="358" t="str">
        <f>VLOOKUP(A48,'пр.взв.'!B4:H178,4,FALSE)</f>
        <v>СФО</v>
      </c>
      <c r="E48" s="356" t="str">
        <f>VLOOKUP(A48,'пр.взв.'!B17:H144,5,FALSE)</f>
        <v>  Новосибирская</v>
      </c>
      <c r="F48" s="135"/>
      <c r="G48" s="1"/>
      <c r="H48" s="3"/>
      <c r="I48" s="80"/>
    </row>
    <row r="49" spans="1:9" ht="12" customHeight="1">
      <c r="A49" s="351"/>
      <c r="B49" s="353"/>
      <c r="C49" s="364"/>
      <c r="D49" s="359"/>
      <c r="E49" s="357"/>
      <c r="F49" s="136"/>
      <c r="G49" s="1"/>
      <c r="H49" s="3"/>
      <c r="I49" s="80"/>
    </row>
    <row r="50" spans="1:9" ht="12" customHeight="1">
      <c r="A50" s="351">
        <v>60</v>
      </c>
      <c r="B50" s="362" t="e">
        <f>VLOOKUP(A50,'пр.взв.'!B19:H146,2,FALSE)</f>
        <v>#N/A</v>
      </c>
      <c r="C50" s="353" t="e">
        <f>VLOOKUP(A50,'пр.взв.'!B19:H146,3,FALSE)</f>
        <v>#N/A</v>
      </c>
      <c r="D50" s="360" t="e">
        <f>VLOOKUP(A50,'пр.взв.'!B5:H180,4,FALSE)</f>
        <v>#N/A</v>
      </c>
      <c r="E50" s="365" t="e">
        <f>VLOOKUP(A50,'пр.взв.'!B19:H146,5,FALSE)</f>
        <v>#N/A</v>
      </c>
      <c r="F50" s="137"/>
      <c r="G50" s="1"/>
      <c r="H50" s="3"/>
      <c r="I50" s="80"/>
    </row>
    <row r="51" spans="1:9" ht="12" customHeight="1" thickBot="1">
      <c r="A51" s="361"/>
      <c r="B51" s="363"/>
      <c r="C51" s="364"/>
      <c r="D51" s="359"/>
      <c r="E51" s="357"/>
      <c r="F51" s="133"/>
      <c r="G51" s="1"/>
      <c r="H51" s="3"/>
      <c r="I51" s="83"/>
    </row>
    <row r="52" spans="1:9" ht="12" customHeight="1">
      <c r="A52" s="350">
        <v>8</v>
      </c>
      <c r="B52" s="352" t="str">
        <f>VLOOKUP(A52,'пр.взв.'!B5:H132,2,FALSE)</f>
        <v>Пирогов Артём Владимирович</v>
      </c>
      <c r="C52" s="366" t="str">
        <f>VLOOKUP(A52,'пр.взв.'!B5:H132,3,FALSE)</f>
        <v>08.06.89 кмс</v>
      </c>
      <c r="D52" s="358" t="str">
        <f>VLOOKUP(A52,'пр.взв.'!B3:H182,4,FALSE)</f>
        <v>ДВФ0</v>
      </c>
      <c r="E52" s="356" t="str">
        <f>VLOOKUP(A52,'пр.взв.'!B5:H132,5,FALSE)</f>
        <v>Приморский Владивосток ВС</v>
      </c>
      <c r="F52" s="133"/>
      <c r="G52" s="1"/>
      <c r="H52" s="3"/>
      <c r="I52" s="139"/>
    </row>
    <row r="53" spans="1:9" ht="12" customHeight="1">
      <c r="A53" s="351"/>
      <c r="B53" s="353"/>
      <c r="C53" s="364"/>
      <c r="D53" s="359"/>
      <c r="E53" s="357"/>
      <c r="F53" s="138"/>
      <c r="G53" s="1"/>
      <c r="H53" s="3"/>
      <c r="I53" s="84"/>
    </row>
    <row r="54" spans="1:9" ht="12" customHeight="1">
      <c r="A54" s="351">
        <v>40</v>
      </c>
      <c r="B54" s="362" t="e">
        <f>VLOOKUP(A54,'пр.взв.'!B23:H150,2,FALSE)</f>
        <v>#N/A</v>
      </c>
      <c r="C54" s="353" t="e">
        <f>VLOOKUP(A54,'пр.взв.'!B23:H150,3,FALSE)</f>
        <v>#N/A</v>
      </c>
      <c r="D54" s="360" t="e">
        <f>VLOOKUP(A54,'пр.взв.'!B7:H184,4,FALSE)</f>
        <v>#N/A</v>
      </c>
      <c r="E54" s="365" t="e">
        <f>VLOOKUP(A54,'пр.взв.'!B23:H150,5,FALSE)</f>
        <v>#N/A</v>
      </c>
      <c r="F54" s="134"/>
      <c r="G54" s="1"/>
      <c r="H54" s="3"/>
      <c r="I54" s="84"/>
    </row>
    <row r="55" spans="1:9" ht="12" customHeight="1" thickBot="1">
      <c r="A55" s="361"/>
      <c r="B55" s="363"/>
      <c r="C55" s="364"/>
      <c r="D55" s="359"/>
      <c r="E55" s="357"/>
      <c r="F55" s="135"/>
      <c r="G55" s="4"/>
      <c r="H55" s="3"/>
      <c r="I55" s="84"/>
    </row>
    <row r="56" spans="1:9" ht="12" customHeight="1">
      <c r="A56" s="350">
        <v>24</v>
      </c>
      <c r="B56" s="352" t="str">
        <f>VLOOKUP(A56,'пр.взв.'!B25:H152,2,FALSE)</f>
        <v>Дмитриев Владимир Александрович</v>
      </c>
      <c r="C56" s="366" t="str">
        <f>VLOOKUP(A56,'пр.взв.'!B25:H152,3,FALSE)</f>
        <v>31.01.89 кмс</v>
      </c>
      <c r="D56" s="358" t="str">
        <f>VLOOKUP(A56,'пр.взв.'!B3:H186,4,FALSE)</f>
        <v>ЦФО</v>
      </c>
      <c r="E56" s="356" t="str">
        <f>VLOOKUP(A56,'пр.взв.'!B25:H152,5,FALSE)</f>
        <v>Владимирская Александров</v>
      </c>
      <c r="F56" s="135"/>
      <c r="G56" s="2"/>
      <c r="H56" s="3"/>
      <c r="I56" s="84"/>
    </row>
    <row r="57" spans="1:9" ht="12" customHeight="1">
      <c r="A57" s="351"/>
      <c r="B57" s="353"/>
      <c r="C57" s="364"/>
      <c r="D57" s="359"/>
      <c r="E57" s="357"/>
      <c r="F57" s="136"/>
      <c r="G57" s="3"/>
      <c r="H57" s="3"/>
      <c r="I57" s="84"/>
    </row>
    <row r="58" spans="1:8" ht="12" customHeight="1">
      <c r="A58" s="351">
        <v>56</v>
      </c>
      <c r="B58" s="362" t="e">
        <f>VLOOKUP(A58,'пр.взв.'!B27:H154,2,FALSE)</f>
        <v>#N/A</v>
      </c>
      <c r="C58" s="353" t="e">
        <f>VLOOKUP(A58,'пр.взв.'!B27:H154,3,FALSE)</f>
        <v>#N/A</v>
      </c>
      <c r="D58" s="360" t="e">
        <f>VLOOKUP(A58,'пр.взв.'!B3:H188,4,FALSE)</f>
        <v>#N/A</v>
      </c>
      <c r="E58" s="365" t="e">
        <f>VLOOKUP(A58,'пр.взв.'!B27:H154,5,FALSE)</f>
        <v>#N/A</v>
      </c>
      <c r="F58" s="137"/>
      <c r="G58" s="3"/>
      <c r="H58" s="3"/>
    </row>
    <row r="59" spans="1:8" ht="12" customHeight="1" thickBot="1">
      <c r="A59" s="361"/>
      <c r="B59" s="363"/>
      <c r="C59" s="364"/>
      <c r="D59" s="359"/>
      <c r="E59" s="357"/>
      <c r="F59" s="133"/>
      <c r="G59" s="3"/>
      <c r="H59" s="3"/>
    </row>
    <row r="60" spans="1:8" ht="12" customHeight="1">
      <c r="A60" s="350">
        <v>16</v>
      </c>
      <c r="B60" s="352" t="str">
        <f>VLOOKUP(A60,'пр.взв.'!B29:H156,2,FALSE)</f>
        <v>Суханов Денис Николаевич</v>
      </c>
      <c r="C60" s="366" t="str">
        <f>VLOOKUP(A60,'пр.взв.'!B29:H156,3,FALSE)</f>
        <v>20.03.91, МСМК</v>
      </c>
      <c r="D60" s="358" t="str">
        <f>VLOOKUP(A60,'пр.взв.'!B3:H190,4,FALSE)</f>
        <v>УФО</v>
      </c>
      <c r="E60" s="356" t="str">
        <f>VLOOKUP(A60,'пр.взв.'!B29:H156,5,FALSE)</f>
        <v>  Курганская, Курган,МО</v>
      </c>
      <c r="F60" s="133"/>
      <c r="G60" s="3"/>
      <c r="H60" s="5"/>
    </row>
    <row r="61" spans="1:8" ht="12" customHeight="1">
      <c r="A61" s="351"/>
      <c r="B61" s="353"/>
      <c r="C61" s="364"/>
      <c r="D61" s="359"/>
      <c r="E61" s="357"/>
      <c r="F61" s="138"/>
      <c r="G61" s="3"/>
      <c r="H61" s="1"/>
    </row>
    <row r="62" spans="1:8" ht="12" customHeight="1">
      <c r="A62" s="351">
        <v>48</v>
      </c>
      <c r="B62" s="362" t="e">
        <f>VLOOKUP(A62,'пр.взв.'!B31:H158,2,FALSE)</f>
        <v>#N/A</v>
      </c>
      <c r="C62" s="353" t="e">
        <f>VLOOKUP(A62,'пр.взв.'!B31:H158,3,FALSE)</f>
        <v>#N/A</v>
      </c>
      <c r="D62" s="360" t="e">
        <f>VLOOKUP(A62,'пр.взв.'!B3:H192,4,FALSE)</f>
        <v>#N/A</v>
      </c>
      <c r="E62" s="365" t="e">
        <f>VLOOKUP(A62,'пр.взв.'!B31:H158,5,FALSE)</f>
        <v>#N/A</v>
      </c>
      <c r="F62" s="134"/>
      <c r="G62" s="3"/>
      <c r="H62" s="1"/>
    </row>
    <row r="63" spans="1:8" ht="12" customHeight="1" thickBot="1">
      <c r="A63" s="361"/>
      <c r="B63" s="363"/>
      <c r="C63" s="364"/>
      <c r="D63" s="359"/>
      <c r="E63" s="357"/>
      <c r="F63" s="135"/>
      <c r="G63" s="5"/>
      <c r="H63" s="1"/>
    </row>
    <row r="64" spans="1:8" ht="12" customHeight="1">
      <c r="A64" s="350">
        <v>32</v>
      </c>
      <c r="B64" s="352" t="str">
        <f>VLOOKUP(A64,'пр.взв.'!B33:H160,2,FALSE)</f>
        <v>Перепелюк Андрей Александрович</v>
      </c>
      <c r="C64" s="366" t="str">
        <f>VLOOKUP(A64,'пр.взв.'!B33:H160,3,FALSE)</f>
        <v>06.08.85 мс</v>
      </c>
      <c r="D64" s="358" t="str">
        <f>VLOOKUP(A64,'пр.взв.'!B3:H194,4,FALSE)</f>
        <v>МОС</v>
      </c>
      <c r="E64" s="356" t="str">
        <f>VLOOKUP(A64,'пр.взв.'!B33:H160,5,FALSE)</f>
        <v>Москва Д</v>
      </c>
      <c r="F64" s="135"/>
      <c r="G64" s="1"/>
      <c r="H64" s="1"/>
    </row>
    <row r="65" spans="1:8" ht="12" customHeight="1">
      <c r="A65" s="351"/>
      <c r="B65" s="353"/>
      <c r="C65" s="364"/>
      <c r="D65" s="359"/>
      <c r="E65" s="357"/>
      <c r="F65" s="136"/>
      <c r="G65" s="1"/>
      <c r="H65" s="1"/>
    </row>
    <row r="66" spans="1:8" ht="12" customHeight="1">
      <c r="A66" s="351">
        <v>64</v>
      </c>
      <c r="B66" s="362" t="e">
        <f>VLOOKUP(A66,'пр.взв.'!B35:H162,2,FALSE)</f>
        <v>#N/A</v>
      </c>
      <c r="C66" s="367" t="e">
        <f>VLOOKUP(A66,'пр.взв.'!B35:H162,3,FALSE)</f>
        <v>#N/A</v>
      </c>
      <c r="D66" s="360" t="e">
        <f>VLOOKUP(A66,'пр.взв.'!B3:H196,4,FALSE)</f>
        <v>#N/A</v>
      </c>
      <c r="E66" s="365" t="e">
        <f>VLOOKUP(A66,'пр.взв.'!B35:H162,5,FALSE)</f>
        <v>#N/A</v>
      </c>
      <c r="F66" s="137"/>
      <c r="G66" s="1"/>
      <c r="H66" s="1"/>
    </row>
    <row r="67" spans="1:8" ht="12" customHeight="1" thickBot="1">
      <c r="A67" s="361"/>
      <c r="B67" s="363"/>
      <c r="C67" s="368"/>
      <c r="D67" s="370"/>
      <c r="E67" s="369"/>
      <c r="F67" s="132"/>
      <c r="G67" s="78"/>
      <c r="H67" s="78"/>
    </row>
    <row r="68" spans="2:6" ht="12" customHeight="1">
      <c r="B68" s="78"/>
      <c r="C68" s="78"/>
      <c r="D68" s="78"/>
      <c r="E68" s="78"/>
      <c r="F68" s="126"/>
    </row>
    <row r="69" spans="2:6" ht="27.75" customHeight="1">
      <c r="B69" s="78"/>
      <c r="C69" s="78"/>
      <c r="D69" s="78"/>
      <c r="E69" s="78"/>
      <c r="F69" s="126"/>
    </row>
    <row r="70" spans="1:9" ht="19.5" customHeight="1">
      <c r="A70" s="26" t="s">
        <v>22</v>
      </c>
      <c r="B70" s="85"/>
      <c r="C70" s="85"/>
      <c r="D70" s="85"/>
      <c r="E70" s="85"/>
      <c r="F70" s="166" t="str">
        <f>'пр.взв.'!G3</f>
        <v>в.к.74 кг</v>
      </c>
      <c r="G70" s="85"/>
      <c r="H70" s="26" t="s">
        <v>23</v>
      </c>
      <c r="I70" s="85"/>
    </row>
    <row r="71" spans="1:9" ht="12.75">
      <c r="A71" s="85"/>
      <c r="B71" s="85"/>
      <c r="C71" s="85"/>
      <c r="D71" s="85"/>
      <c r="E71" s="85"/>
      <c r="F71" s="346"/>
      <c r="G71" s="85"/>
      <c r="H71" s="85"/>
      <c r="I71" s="85"/>
    </row>
    <row r="72" spans="1:9" ht="19.5" customHeight="1">
      <c r="A72" s="85"/>
      <c r="B72" s="85"/>
      <c r="C72" s="85"/>
      <c r="D72" s="85"/>
      <c r="E72" s="85"/>
      <c r="F72" s="85"/>
      <c r="G72" s="85"/>
      <c r="H72" s="85"/>
      <c r="I72" s="85"/>
    </row>
    <row r="73" spans="1:10" ht="19.5" customHeight="1">
      <c r="A73" s="11"/>
      <c r="B73" s="13"/>
      <c r="C73" s="8"/>
      <c r="D73" s="8"/>
      <c r="E73" s="12"/>
      <c r="F73" s="12"/>
      <c r="H73" s="115"/>
      <c r="I73" s="115"/>
      <c r="J73" s="7"/>
    </row>
    <row r="74" spans="1:10" ht="19.5" customHeight="1">
      <c r="A74" s="7"/>
      <c r="B74" s="14"/>
      <c r="H74" s="115"/>
      <c r="I74" s="115"/>
      <c r="J74" s="7"/>
    </row>
    <row r="75" spans="1:10" ht="19.5" customHeight="1">
      <c r="A75" s="7"/>
      <c r="B75" s="64"/>
      <c r="C75" s="63"/>
      <c r="D75" s="63"/>
      <c r="E75" s="16"/>
      <c r="F75" s="12"/>
      <c r="H75" s="43"/>
      <c r="I75" s="115"/>
      <c r="J75" s="7"/>
    </row>
    <row r="76" spans="1:10" ht="19.5" customHeight="1">
      <c r="A76" s="6"/>
      <c r="B76" s="10"/>
      <c r="C76" s="15"/>
      <c r="D76" s="15"/>
      <c r="E76" s="116"/>
      <c r="F76" s="12"/>
      <c r="H76" s="43"/>
      <c r="I76" s="115"/>
      <c r="J76" s="7"/>
    </row>
    <row r="77" spans="1:10" ht="19.5" customHeight="1">
      <c r="A77" s="7"/>
      <c r="B77" s="15"/>
      <c r="C77" s="15"/>
      <c r="D77" s="15"/>
      <c r="E77" s="55"/>
      <c r="F77" s="13"/>
      <c r="G77" s="15"/>
      <c r="I77" s="115"/>
      <c r="J77" s="7"/>
    </row>
    <row r="78" spans="1:10" ht="19.5" customHeight="1">
      <c r="A78" s="7"/>
      <c r="B78" s="15"/>
      <c r="C78" s="9"/>
      <c r="D78" s="9"/>
      <c r="E78" s="57"/>
      <c r="F78" s="14"/>
      <c r="G78" s="117"/>
      <c r="I78" s="115"/>
      <c r="J78" s="7"/>
    </row>
    <row r="79" spans="2:10" ht="19.5" customHeight="1">
      <c r="B79" s="118"/>
      <c r="C79" s="118"/>
      <c r="D79" s="118"/>
      <c r="E79" s="7"/>
      <c r="F79" s="14"/>
      <c r="G79" s="13"/>
      <c r="I79" s="115"/>
      <c r="J79" s="7"/>
    </row>
    <row r="80" spans="3:10" ht="19.5" customHeight="1">
      <c r="C80" s="12"/>
      <c r="D80" s="12"/>
      <c r="E80" s="7"/>
      <c r="F80" s="10"/>
      <c r="G80" s="14"/>
      <c r="I80" s="115"/>
      <c r="J80" s="7"/>
    </row>
    <row r="81" spans="1:10" ht="19.5" customHeight="1">
      <c r="A81" s="11"/>
      <c r="B81" s="13"/>
      <c r="E81" s="7"/>
      <c r="G81" s="55"/>
      <c r="I81" s="115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5"/>
      <c r="J82" s="7"/>
    </row>
    <row r="83" spans="1:10" ht="19.5" customHeight="1">
      <c r="A83" s="7"/>
      <c r="B83" s="64"/>
      <c r="C83" s="63"/>
      <c r="D83" s="63"/>
      <c r="E83" s="56"/>
      <c r="F83" s="12"/>
      <c r="G83" s="14"/>
      <c r="H83" s="56"/>
      <c r="I83" s="115"/>
      <c r="J83" s="7"/>
    </row>
    <row r="84" spans="1:10" ht="19.5" customHeight="1">
      <c r="A84" s="6"/>
      <c r="B84" s="10"/>
      <c r="C84" s="15"/>
      <c r="D84" s="15"/>
      <c r="E84" s="55"/>
      <c r="F84" s="8"/>
      <c r="G84" s="14"/>
      <c r="H84" s="55"/>
      <c r="I84" s="115"/>
      <c r="J84" s="7"/>
    </row>
    <row r="85" spans="1:10" ht="19.5" customHeight="1">
      <c r="A85" s="7"/>
      <c r="B85" s="15"/>
      <c r="C85" s="15"/>
      <c r="D85" s="15"/>
      <c r="E85" s="55"/>
      <c r="F85" s="13"/>
      <c r="G85" s="14"/>
      <c r="H85" s="55"/>
      <c r="I85" s="141"/>
      <c r="J85" s="7"/>
    </row>
    <row r="86" spans="1:10" ht="19.5" customHeight="1">
      <c r="A86" s="7"/>
      <c r="B86" s="15"/>
      <c r="C86" s="9"/>
      <c r="D86" s="9"/>
      <c r="E86" s="57"/>
      <c r="F86" s="14"/>
      <c r="G86" s="119"/>
      <c r="H86" s="55"/>
      <c r="I86" s="115"/>
      <c r="J86" s="7"/>
    </row>
    <row r="87" spans="2:10" ht="19.5" customHeight="1">
      <c r="B87" s="118"/>
      <c r="C87" s="118"/>
      <c r="D87" s="118"/>
      <c r="F87" s="14"/>
      <c r="G87" s="17"/>
      <c r="H87" s="55"/>
      <c r="I87" s="115"/>
      <c r="J87" s="7"/>
    </row>
    <row r="88" spans="3:10" ht="19.5" customHeight="1">
      <c r="C88" s="12"/>
      <c r="D88" s="12"/>
      <c r="F88" s="10"/>
      <c r="G88" s="15"/>
      <c r="H88" s="57"/>
      <c r="I88" s="115"/>
      <c r="J88" s="7"/>
    </row>
    <row r="89" spans="1:10" ht="19.5" customHeight="1">
      <c r="A89" s="115"/>
      <c r="B89" s="115"/>
      <c r="C89" s="115"/>
      <c r="D89" s="115"/>
      <c r="E89" s="115"/>
      <c r="F89" s="115"/>
      <c r="G89" s="115"/>
      <c r="H89" s="43"/>
      <c r="I89" s="115"/>
      <c r="J89" s="7"/>
    </row>
    <row r="90" spans="1:10" ht="19.5" customHeight="1">
      <c r="A90" s="115"/>
      <c r="B90" s="15"/>
      <c r="C90" s="76"/>
      <c r="D90" s="76"/>
      <c r="E90" s="115"/>
      <c r="F90" s="15"/>
      <c r="G90" s="17"/>
      <c r="H90" s="43"/>
      <c r="I90" s="115"/>
      <c r="J90" s="7"/>
    </row>
    <row r="91" spans="1:10" ht="19.5" customHeight="1">
      <c r="A91" s="115"/>
      <c r="B91" s="15"/>
      <c r="C91" s="17"/>
      <c r="D91" s="17"/>
      <c r="E91" s="76"/>
      <c r="F91" s="76"/>
      <c r="G91" s="15"/>
      <c r="H91" s="115"/>
      <c r="I91" s="115"/>
      <c r="J91" s="7"/>
    </row>
    <row r="92" spans="1:10" ht="19.5" customHeight="1">
      <c r="A92" s="115"/>
      <c r="B92" s="115"/>
      <c r="C92" s="15"/>
      <c r="D92" s="15"/>
      <c r="E92" s="115"/>
      <c r="F92" s="17"/>
      <c r="G92" s="15"/>
      <c r="H92" s="115"/>
      <c r="I92" s="115"/>
      <c r="J92" s="7"/>
    </row>
    <row r="93" spans="1:10" ht="19.5" customHeight="1">
      <c r="A93" s="115"/>
      <c r="B93" s="115"/>
      <c r="C93" s="17"/>
      <c r="D93" s="17"/>
      <c r="E93" s="115"/>
      <c r="F93" s="15"/>
      <c r="G93" s="76"/>
      <c r="H93" s="43"/>
      <c r="I93" s="115"/>
      <c r="J93" s="7"/>
    </row>
    <row r="94" spans="1:10" ht="19.5" customHeight="1">
      <c r="A94" s="115"/>
      <c r="B94" s="15"/>
      <c r="C94" s="17"/>
      <c r="D94" s="17"/>
      <c r="E94" s="76"/>
      <c r="F94" s="76"/>
      <c r="G94" s="15"/>
      <c r="H94" s="43"/>
      <c r="I94" s="115"/>
      <c r="J94" s="7"/>
    </row>
    <row r="95" spans="1:10" ht="19.5" customHeight="1">
      <c r="A95" s="115"/>
      <c r="B95" s="115"/>
      <c r="C95" s="15"/>
      <c r="D95" s="15"/>
      <c r="E95" s="115"/>
      <c r="F95" s="17"/>
      <c r="G95" s="15"/>
      <c r="H95" s="43"/>
      <c r="I95" s="115"/>
      <c r="J95" s="7"/>
    </row>
    <row r="96" spans="1:10" ht="19.5" customHeight="1">
      <c r="A96" s="115"/>
      <c r="B96" s="115"/>
      <c r="C96" s="17"/>
      <c r="D96" s="17"/>
      <c r="E96" s="115"/>
      <c r="F96" s="15"/>
      <c r="G96" s="76"/>
      <c r="H96" s="43"/>
      <c r="I96" s="115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sheetProtection/>
  <mergeCells count="166">
    <mergeCell ref="A62:A63"/>
    <mergeCell ref="B62:B63"/>
    <mergeCell ref="C62:C63"/>
    <mergeCell ref="A64:A65"/>
    <mergeCell ref="B64:B65"/>
    <mergeCell ref="C64:C65"/>
    <mergeCell ref="E64:E65"/>
    <mergeCell ref="D64:D65"/>
    <mergeCell ref="I38:I39"/>
    <mergeCell ref="A66:A67"/>
    <mergeCell ref="B66:B67"/>
    <mergeCell ref="C66:C67"/>
    <mergeCell ref="E66:E67"/>
    <mergeCell ref="D66:D67"/>
    <mergeCell ref="E62:E63"/>
    <mergeCell ref="D62:D63"/>
    <mergeCell ref="A60:A61"/>
    <mergeCell ref="B60:B61"/>
    <mergeCell ref="C60:C61"/>
    <mergeCell ref="E60:E61"/>
    <mergeCell ref="D60:D61"/>
    <mergeCell ref="A56:A57"/>
    <mergeCell ref="B56:B57"/>
    <mergeCell ref="C56:C57"/>
    <mergeCell ref="E56:E57"/>
    <mergeCell ref="D56:D57"/>
    <mergeCell ref="A58:A59"/>
    <mergeCell ref="B58:B59"/>
    <mergeCell ref="C58:C59"/>
    <mergeCell ref="E58:E59"/>
    <mergeCell ref="D58:D59"/>
    <mergeCell ref="A52:A53"/>
    <mergeCell ref="B52:B53"/>
    <mergeCell ref="C52:C53"/>
    <mergeCell ref="E52:E53"/>
    <mergeCell ref="D52:D53"/>
    <mergeCell ref="A54:A55"/>
    <mergeCell ref="B54:B55"/>
    <mergeCell ref="C54:C55"/>
    <mergeCell ref="E54:E55"/>
    <mergeCell ref="D54:D55"/>
    <mergeCell ref="A48:A49"/>
    <mergeCell ref="B48:B49"/>
    <mergeCell ref="C48:C49"/>
    <mergeCell ref="E48:E49"/>
    <mergeCell ref="D48:D49"/>
    <mergeCell ref="A50:A51"/>
    <mergeCell ref="B50:B51"/>
    <mergeCell ref="C50:C51"/>
    <mergeCell ref="E50:E51"/>
    <mergeCell ref="D50:D51"/>
    <mergeCell ref="A44:A45"/>
    <mergeCell ref="B44:B45"/>
    <mergeCell ref="C44:C45"/>
    <mergeCell ref="E44:E45"/>
    <mergeCell ref="D44:D45"/>
    <mergeCell ref="A46:A47"/>
    <mergeCell ref="B46:B47"/>
    <mergeCell ref="C46:C47"/>
    <mergeCell ref="E46:E47"/>
    <mergeCell ref="D46:D47"/>
    <mergeCell ref="A40:A41"/>
    <mergeCell ref="B40:B41"/>
    <mergeCell ref="C40:C41"/>
    <mergeCell ref="E40:E41"/>
    <mergeCell ref="D40:D41"/>
    <mergeCell ref="A42:A43"/>
    <mergeCell ref="B42:B43"/>
    <mergeCell ref="C42:C43"/>
    <mergeCell ref="E42:E43"/>
    <mergeCell ref="D42:D43"/>
    <mergeCell ref="A36:A37"/>
    <mergeCell ref="B36:B37"/>
    <mergeCell ref="C36:C37"/>
    <mergeCell ref="E36:E37"/>
    <mergeCell ref="D36:D37"/>
    <mergeCell ref="A38:A39"/>
    <mergeCell ref="B38:B39"/>
    <mergeCell ref="C38:C39"/>
    <mergeCell ref="E38:E39"/>
    <mergeCell ref="D38:D39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33:D34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15:A16"/>
    <mergeCell ref="B15:B16"/>
    <mergeCell ref="C15:C16"/>
    <mergeCell ref="E15:E16"/>
    <mergeCell ref="A17:A18"/>
    <mergeCell ref="B17:B18"/>
    <mergeCell ref="C17:C18"/>
    <mergeCell ref="E17:E18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I2:I3"/>
    <mergeCell ref="A5:A6"/>
    <mergeCell ref="B5:B6"/>
    <mergeCell ref="C5:C6"/>
    <mergeCell ref="E5:E6"/>
    <mergeCell ref="D3:D4"/>
    <mergeCell ref="D5:D6"/>
    <mergeCell ref="E7:E8"/>
    <mergeCell ref="E9:E10"/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47" t="str">
        <f>HYPERLINK('[1]реквизиты'!$A$2)</f>
        <v>Чемпионат России по САМБО среди мужчин</v>
      </c>
      <c r="B1" s="347"/>
      <c r="C1" s="347"/>
      <c r="D1" s="347"/>
      <c r="E1" s="347"/>
      <c r="F1" s="347"/>
      <c r="G1" s="347"/>
      <c r="H1" s="347"/>
      <c r="I1" s="347"/>
      <c r="J1" s="74"/>
      <c r="K1" s="74"/>
      <c r="L1" s="74"/>
      <c r="P1" s="27"/>
      <c r="Q1" s="27"/>
      <c r="R1" s="27"/>
      <c r="S1" s="28"/>
      <c r="T1" s="7"/>
      <c r="U1" s="7"/>
    </row>
    <row r="2" spans="1:20" ht="12.75" customHeight="1" thickBot="1">
      <c r="A2" s="375"/>
      <c r="B2" s="376"/>
      <c r="C2" s="376"/>
      <c r="D2" s="376"/>
      <c r="E2" s="376"/>
      <c r="F2" s="376"/>
      <c r="G2" s="376"/>
      <c r="H2" s="376"/>
      <c r="I2" s="349" t="str">
        <f>HYPERLINK('пр.взв.'!G3)</f>
        <v>в.к.74 кг</v>
      </c>
      <c r="P2" s="29"/>
      <c r="Q2" s="29"/>
      <c r="R2" s="29"/>
      <c r="S2" s="19"/>
      <c r="T2" s="19"/>
    </row>
    <row r="3" spans="1:9" ht="12" customHeight="1">
      <c r="A3" s="350">
        <v>1</v>
      </c>
      <c r="B3" s="366" t="str">
        <f>VLOOKUP(A3,'пр.взв.'!B5:C132,2,FALSE)</f>
        <v>Башкиров Юрий Юрьевич</v>
      </c>
      <c r="C3" s="354" t="str">
        <f>VLOOKUP(A3,'пр.взв.'!B5:H132,3,FALSE)</f>
        <v>07.11.92 кмс</v>
      </c>
      <c r="D3" s="358" t="str">
        <f>VLOOKUP(A3,'пр.взв.'!B6:H133,4,FALSE)</f>
        <v>ДВФ0</v>
      </c>
      <c r="E3" s="356" t="str">
        <f>VLOOKUP(A3,'пр.взв.'!B5:F132,5,FALSE)</f>
        <v>Хабаровский Хабаровск Д</v>
      </c>
      <c r="F3" s="132"/>
      <c r="G3" s="78"/>
      <c r="H3" s="78"/>
      <c r="I3" s="349"/>
    </row>
    <row r="4" spans="1:9" ht="12" customHeight="1">
      <c r="A4" s="351"/>
      <c r="B4" s="364"/>
      <c r="C4" s="355"/>
      <c r="D4" s="359"/>
      <c r="E4" s="357"/>
      <c r="F4" s="133"/>
      <c r="G4" s="1"/>
      <c r="H4" s="79"/>
      <c r="I4" s="79"/>
    </row>
    <row r="5" spans="1:9" ht="12" customHeight="1">
      <c r="A5" s="351">
        <v>33</v>
      </c>
      <c r="B5" s="353" t="str">
        <f>VLOOKUP(A5,'пр.взв.'!B7:C134,2,FALSE)</f>
        <v>Латкин Станислав Владимирович</v>
      </c>
      <c r="C5" s="353" t="str">
        <f>VLOOKUP(A5,'пр.взв.'!B7:H134,3,FALSE)</f>
        <v>17.07.90 кмс</v>
      </c>
      <c r="D5" s="360" t="str">
        <f>VLOOKUP(A5,'пр.взв.'!B6:H135,4,FALSE)</f>
        <v>СФО</v>
      </c>
      <c r="E5" s="365" t="str">
        <f>VLOOKUP(A5,'пр.взв.'!B7:F134,5,FALSE)</f>
        <v>Алтайский Бийск МО</v>
      </c>
      <c r="F5" s="134"/>
      <c r="G5" s="1"/>
      <c r="H5" s="1"/>
      <c r="I5" s="349" t="s">
        <v>10</v>
      </c>
    </row>
    <row r="6" spans="1:9" ht="12" customHeight="1" thickBot="1">
      <c r="A6" s="361"/>
      <c r="B6" s="364"/>
      <c r="C6" s="364"/>
      <c r="D6" s="359"/>
      <c r="E6" s="357"/>
      <c r="F6" s="135"/>
      <c r="G6" s="4"/>
      <c r="H6" s="1"/>
      <c r="I6" s="349"/>
    </row>
    <row r="7" spans="1:9" ht="12" customHeight="1">
      <c r="A7" s="350">
        <v>17</v>
      </c>
      <c r="B7" s="366" t="str">
        <f>VLOOKUP(A7,'пр.взв.'!B9:C136,2,FALSE)</f>
        <v>Мамедов Эльвин Михайлович</v>
      </c>
      <c r="C7" s="366" t="str">
        <f>VLOOKUP(A7,'пр.взв.'!B9:H136,3,FALSE)</f>
        <v>04.01.1991 мс</v>
      </c>
      <c r="D7" s="358" t="str">
        <f>VLOOKUP(A7,'пр.взв.'!B1:H137,4,FALSE)</f>
        <v>СЗФО</v>
      </c>
      <c r="E7" s="356" t="str">
        <f>VLOOKUP(A7,'пр.взв.'!B9:F136,5,FALSE)</f>
        <v>Р.Карелия, Петрозаводск ПР</v>
      </c>
      <c r="F7" s="135"/>
      <c r="G7" s="2"/>
      <c r="H7" s="1"/>
      <c r="I7" s="79"/>
    </row>
    <row r="8" spans="1:9" ht="12" customHeight="1">
      <c r="A8" s="351"/>
      <c r="B8" s="364"/>
      <c r="C8" s="364"/>
      <c r="D8" s="359"/>
      <c r="E8" s="357"/>
      <c r="F8" s="136"/>
      <c r="G8" s="3"/>
      <c r="H8" s="1"/>
      <c r="I8" s="79"/>
    </row>
    <row r="9" spans="1:9" ht="12" customHeight="1">
      <c r="A9" s="351">
        <v>49</v>
      </c>
      <c r="B9" s="353" t="e">
        <f>VLOOKUP(A9,'пр.взв.'!B11:C138,2,FALSE)</f>
        <v>#N/A</v>
      </c>
      <c r="C9" s="353" t="e">
        <f>VLOOKUP(A9,'пр.взв.'!B11:H138,3,FALSE)</f>
        <v>#N/A</v>
      </c>
      <c r="D9" s="360" t="e">
        <f>VLOOKUP(A9,'пр.взв.'!B2:H139,4,FALSE)</f>
        <v>#N/A</v>
      </c>
      <c r="E9" s="365" t="e">
        <f>VLOOKUP(A9,'пр.взв.'!B11:F138,5,FALSE)</f>
        <v>#N/A</v>
      </c>
      <c r="F9" s="137"/>
      <c r="G9" s="3"/>
      <c r="H9" s="1"/>
      <c r="I9" s="79"/>
    </row>
    <row r="10" spans="1:9" ht="12" customHeight="1" thickBot="1">
      <c r="A10" s="361"/>
      <c r="B10" s="364"/>
      <c r="C10" s="364"/>
      <c r="D10" s="359"/>
      <c r="E10" s="357"/>
      <c r="F10" s="133"/>
      <c r="G10" s="3"/>
      <c r="H10" s="4"/>
      <c r="I10" s="79"/>
    </row>
    <row r="11" spans="1:9" ht="12" customHeight="1">
      <c r="A11" s="350">
        <v>9</v>
      </c>
      <c r="B11" s="366" t="str">
        <f>VLOOKUP(A11,'пр.взв.'!B13:C140,2,FALSE)</f>
        <v>Сайфутдинов Юрий Наилович</v>
      </c>
      <c r="C11" s="366" t="str">
        <f>VLOOKUP(A11,'пр.взв.'!B13:H140,3,FALSE)</f>
        <v>22.08.88 мс</v>
      </c>
      <c r="D11" s="358" t="str">
        <f>VLOOKUP(A11,'пр.взв.'!B4:H141,4,FALSE)</f>
        <v>ЮФО</v>
      </c>
      <c r="E11" s="356" t="str">
        <f>VLOOKUP(A11,'пр.взв.'!B13:F140,5,FALSE)</f>
        <v> Краснодарский Новороссийск МО</v>
      </c>
      <c r="F11" s="133"/>
      <c r="G11" s="3"/>
      <c r="H11" s="2"/>
      <c r="I11" s="79"/>
    </row>
    <row r="12" spans="1:9" ht="12" customHeight="1">
      <c r="A12" s="351"/>
      <c r="B12" s="364"/>
      <c r="C12" s="364"/>
      <c r="D12" s="359"/>
      <c r="E12" s="357"/>
      <c r="F12" s="138"/>
      <c r="G12" s="3"/>
      <c r="H12" s="3"/>
      <c r="I12" s="79"/>
    </row>
    <row r="13" spans="1:9" ht="12" customHeight="1">
      <c r="A13" s="351">
        <v>41</v>
      </c>
      <c r="B13" s="353" t="e">
        <f>VLOOKUP(A13,'пр.взв.'!B15:C142,2,FALSE)</f>
        <v>#N/A</v>
      </c>
      <c r="C13" s="353" t="e">
        <f>VLOOKUP(A13,'пр.взв.'!B15:H142,3,FALSE)</f>
        <v>#N/A</v>
      </c>
      <c r="D13" s="360" t="e">
        <f>VLOOKUP(A13,'пр.взв.'!B6:H143,4,FALSE)</f>
        <v>#N/A</v>
      </c>
      <c r="E13" s="365" t="e">
        <f>VLOOKUP(A13,'пр.взв.'!B15:F142,5,FALSE)</f>
        <v>#N/A</v>
      </c>
      <c r="F13" s="134"/>
      <c r="G13" s="3"/>
      <c r="H13" s="3"/>
      <c r="I13" s="79"/>
    </row>
    <row r="14" spans="1:9" ht="12" customHeight="1" thickBot="1">
      <c r="A14" s="361"/>
      <c r="B14" s="364"/>
      <c r="C14" s="364"/>
      <c r="D14" s="359"/>
      <c r="E14" s="357"/>
      <c r="F14" s="135"/>
      <c r="G14" s="5"/>
      <c r="H14" s="3"/>
      <c r="I14" s="79"/>
    </row>
    <row r="15" spans="1:9" ht="12" customHeight="1">
      <c r="A15" s="350">
        <v>25</v>
      </c>
      <c r="B15" s="366" t="str">
        <f>VLOOKUP(A15,'пр.взв.'!B17:C144,2,FALSE)</f>
        <v>Куржев Уали Рамазанович</v>
      </c>
      <c r="C15" s="366" t="str">
        <f>VLOOKUP(A15,'пр.взв.'!B17:H144,3,FALSE)</f>
        <v>28.04.89 мсмк</v>
      </c>
      <c r="D15" s="358" t="str">
        <f>VLOOKUP(A15,'пр.взв.'!B1:H145,4,FALSE)</f>
        <v>ЦФО</v>
      </c>
      <c r="E15" s="356" t="str">
        <f>VLOOKUP(A15,'пр.взв.'!B17:F144,5,FALSE)</f>
        <v>Рязанская Рязань ПР</v>
      </c>
      <c r="F15" s="135"/>
      <c r="G15" s="1"/>
      <c r="H15" s="3"/>
      <c r="I15" s="79"/>
    </row>
    <row r="16" spans="1:9" ht="12" customHeight="1">
      <c r="A16" s="351"/>
      <c r="B16" s="364"/>
      <c r="C16" s="364"/>
      <c r="D16" s="359"/>
      <c r="E16" s="357"/>
      <c r="F16" s="136"/>
      <c r="G16" s="1"/>
      <c r="H16" s="3"/>
      <c r="I16" s="79"/>
    </row>
    <row r="17" spans="1:9" ht="12" customHeight="1">
      <c r="A17" s="351">
        <v>57</v>
      </c>
      <c r="B17" s="353" t="e">
        <f>VLOOKUP(A17,'пр.взв.'!B19:C146,2,FALSE)</f>
        <v>#N/A</v>
      </c>
      <c r="C17" s="353" t="e">
        <f>VLOOKUP(A17,'пр.взв.'!B19:H146,3,FALSE)</f>
        <v>#N/A</v>
      </c>
      <c r="D17" s="360" t="e">
        <f>VLOOKUP(A17,'пр.взв.'!B2:H147,4,FALSE)</f>
        <v>#N/A</v>
      </c>
      <c r="E17" s="365" t="e">
        <f>VLOOKUP(A17,'пр.взв.'!B19:F146,5,FALSE)</f>
        <v>#N/A</v>
      </c>
      <c r="F17" s="137"/>
      <c r="G17" s="1"/>
      <c r="H17" s="3"/>
      <c r="I17" s="79"/>
    </row>
    <row r="18" spans="1:9" ht="12" customHeight="1" thickBot="1">
      <c r="A18" s="361"/>
      <c r="B18" s="364"/>
      <c r="C18" s="364"/>
      <c r="D18" s="359"/>
      <c r="E18" s="357"/>
      <c r="F18" s="133"/>
      <c r="G18" s="1"/>
      <c r="H18" s="3"/>
      <c r="I18" s="79"/>
    </row>
    <row r="19" spans="1:9" ht="12" customHeight="1">
      <c r="A19" s="350">
        <v>5</v>
      </c>
      <c r="B19" s="366" t="str">
        <f>VLOOKUP(A19,'пр.взв.'!B5:C132,2,FALSE)</f>
        <v>Гурин Олег Константинович</v>
      </c>
      <c r="C19" s="366" t="str">
        <f>VLOOKUP(A19,'пр.взв.'!B5:H132,3,FALSE)</f>
        <v>11.08.85 мс</v>
      </c>
      <c r="D19" s="358" t="str">
        <f>VLOOKUP(A19,'пр.взв.'!B2:H149,4,FALSE)</f>
        <v>СФО</v>
      </c>
      <c r="E19" s="356" t="str">
        <f>VLOOKUP(A19,'пр.взв.'!B5:H132,5,FALSE)</f>
        <v>Р.Алтай Г-Алтайск МО</v>
      </c>
      <c r="F19" s="133"/>
      <c r="G19" s="1"/>
      <c r="H19" s="3"/>
      <c r="I19" s="81"/>
    </row>
    <row r="20" spans="1:9" ht="12" customHeight="1">
      <c r="A20" s="351"/>
      <c r="B20" s="364"/>
      <c r="C20" s="364"/>
      <c r="D20" s="359"/>
      <c r="E20" s="357"/>
      <c r="F20" s="138"/>
      <c r="G20" s="1"/>
      <c r="H20" s="3"/>
      <c r="I20" s="80"/>
    </row>
    <row r="21" spans="1:9" ht="12" customHeight="1">
      <c r="A21" s="351">
        <v>37</v>
      </c>
      <c r="B21" s="353" t="e">
        <f>VLOOKUP(A21,'пр.взв.'!B23:C150,2,FALSE)</f>
        <v>#N/A</v>
      </c>
      <c r="C21" s="353" t="e">
        <f>VLOOKUP(A21,'пр.взв.'!B23:H150,3,FALSE)</f>
        <v>#N/A</v>
      </c>
      <c r="D21" s="360" t="e">
        <f>VLOOKUP(A21,'пр.взв.'!B4:H151,4,FALSE)</f>
        <v>#N/A</v>
      </c>
      <c r="E21" s="365" t="e">
        <f>VLOOKUP(A21,'пр.взв.'!B23:F150,5,FALSE)</f>
        <v>#N/A</v>
      </c>
      <c r="F21" s="134"/>
      <c r="G21" s="1"/>
      <c r="H21" s="3"/>
      <c r="I21" s="80"/>
    </row>
    <row r="22" spans="1:9" ht="12" customHeight="1" thickBot="1">
      <c r="A22" s="361"/>
      <c r="B22" s="364"/>
      <c r="C22" s="364"/>
      <c r="D22" s="359"/>
      <c r="E22" s="357"/>
      <c r="F22" s="135"/>
      <c r="G22" s="4"/>
      <c r="H22" s="3"/>
      <c r="I22" s="80"/>
    </row>
    <row r="23" spans="1:9" ht="12" customHeight="1">
      <c r="A23" s="350">
        <v>21</v>
      </c>
      <c r="B23" s="366" t="str">
        <f>VLOOKUP(A23,'пр.взв.'!B25:C152,2,FALSE)</f>
        <v>Федяев Николай Александрович</v>
      </c>
      <c r="C23" s="366" t="str">
        <f>VLOOKUP(A23,'пр.взв.'!B25:H152,3,FALSE)</f>
        <v>20.05.86 мс</v>
      </c>
      <c r="D23" s="358" t="str">
        <f>VLOOKUP(A23,'пр.взв.'!B2:H153,4,FALSE)</f>
        <v>МОС</v>
      </c>
      <c r="E23" s="356" t="str">
        <f>VLOOKUP(A23,'пр.взв.'!B25:F152,5,FALSE)</f>
        <v>Москва Д</v>
      </c>
      <c r="F23" s="135"/>
      <c r="G23" s="2"/>
      <c r="H23" s="3"/>
      <c r="I23" s="80"/>
    </row>
    <row r="24" spans="1:9" ht="12" customHeight="1">
      <c r="A24" s="351"/>
      <c r="B24" s="364"/>
      <c r="C24" s="364"/>
      <c r="D24" s="359"/>
      <c r="E24" s="357"/>
      <c r="F24" s="136"/>
      <c r="G24" s="3"/>
      <c r="H24" s="3"/>
      <c r="I24" s="80"/>
    </row>
    <row r="25" spans="1:9" ht="12" customHeight="1">
      <c r="A25" s="351">
        <v>53</v>
      </c>
      <c r="B25" s="353" t="e">
        <f>VLOOKUP(A25,'пр.взв.'!B27:C154,2,FALSE)</f>
        <v>#N/A</v>
      </c>
      <c r="C25" s="353" t="e">
        <f>VLOOKUP(A25,'пр.взв.'!B27:H154,3,FALSE)</f>
        <v>#N/A</v>
      </c>
      <c r="D25" s="360" t="e">
        <f>VLOOKUP(A25,'пр.взв.'!B2:H155,4,FALSE)</f>
        <v>#N/A</v>
      </c>
      <c r="E25" s="365" t="e">
        <f>VLOOKUP(A25,'пр.взв.'!B27:F154,5,FALSE)</f>
        <v>#N/A</v>
      </c>
      <c r="F25" s="137"/>
      <c r="G25" s="3"/>
      <c r="H25" s="3"/>
      <c r="I25" s="80"/>
    </row>
    <row r="26" spans="1:9" ht="12" customHeight="1" thickBot="1">
      <c r="A26" s="361"/>
      <c r="B26" s="364"/>
      <c r="C26" s="364"/>
      <c r="D26" s="359"/>
      <c r="E26" s="357"/>
      <c r="F26" s="133"/>
      <c r="G26" s="3"/>
      <c r="H26" s="3"/>
      <c r="I26" s="80"/>
    </row>
    <row r="27" spans="1:9" ht="12" customHeight="1">
      <c r="A27" s="350">
        <v>13</v>
      </c>
      <c r="B27" s="366" t="str">
        <f>VLOOKUP(A27,'пр.взв.'!B2:C156,2,FALSE)</f>
        <v>Фомин Сергей Владимирович</v>
      </c>
      <c r="C27" s="366" t="str">
        <f>VLOOKUP(A27,'пр.взв.'!B2:H156,3,FALSE)</f>
        <v>17.01.85 кмс</v>
      </c>
      <c r="D27" s="358" t="str">
        <f>VLOOKUP(A27,'пр.взв.'!B3:H157,4,FALSE)</f>
        <v>СПБ</v>
      </c>
      <c r="E27" s="356" t="str">
        <f>VLOOKUP(A27,'пр.взв.'!B2:F156,5,FALSE)</f>
        <v>С-Петербург Д</v>
      </c>
      <c r="F27" s="133"/>
      <c r="G27" s="3"/>
      <c r="H27" s="5"/>
      <c r="I27" s="80"/>
    </row>
    <row r="28" spans="1:9" ht="12" customHeight="1">
      <c r="A28" s="351"/>
      <c r="B28" s="364"/>
      <c r="C28" s="364"/>
      <c r="D28" s="359"/>
      <c r="E28" s="357"/>
      <c r="F28" s="138"/>
      <c r="G28" s="3"/>
      <c r="H28" s="1"/>
      <c r="I28" s="80"/>
    </row>
    <row r="29" spans="1:9" ht="12" customHeight="1">
      <c r="A29" s="351">
        <v>45</v>
      </c>
      <c r="B29" s="353" t="e">
        <f>VLOOKUP(A29,'пр.взв.'!B31:C158,2,FALSE)</f>
        <v>#N/A</v>
      </c>
      <c r="C29" s="353" t="e">
        <f>VLOOKUP(A29,'пр.взв.'!B31:H158,3,FALSE)</f>
        <v>#N/A</v>
      </c>
      <c r="D29" s="360" t="e">
        <f>VLOOKUP(A29,'пр.взв.'!B2:H159,4,FALSE)</f>
        <v>#N/A</v>
      </c>
      <c r="E29" s="365" t="e">
        <f>VLOOKUP(A29,'пр.взв.'!B31:F158,5,FALSE)</f>
        <v>#N/A</v>
      </c>
      <c r="F29" s="134"/>
      <c r="G29" s="3"/>
      <c r="H29" s="1"/>
      <c r="I29" s="80"/>
    </row>
    <row r="30" spans="1:9" ht="12" customHeight="1" thickBot="1">
      <c r="A30" s="361"/>
      <c r="B30" s="364"/>
      <c r="C30" s="364"/>
      <c r="D30" s="359"/>
      <c r="E30" s="357"/>
      <c r="F30" s="135"/>
      <c r="G30" s="5"/>
      <c r="H30" s="1"/>
      <c r="I30" s="80"/>
    </row>
    <row r="31" spans="1:9" ht="12" customHeight="1">
      <c r="A31" s="350">
        <v>29</v>
      </c>
      <c r="B31" s="366" t="str">
        <f>VLOOKUP(A31,'пр.взв.'!B33:C160,2,FALSE)</f>
        <v>Войтюк Александр Сергеевич </v>
      </c>
      <c r="C31" s="366" t="str">
        <f>VLOOKUP(A31,'пр.взв.'!B33:H160,3,FALSE)</f>
        <v>05.11.84 мс</v>
      </c>
      <c r="D31" s="358" t="str">
        <f>VLOOKUP(A31,'пр.взв.'!B4:H161,4,FALSE)</f>
        <v>ПФО</v>
      </c>
      <c r="E31" s="356" t="str">
        <f>VLOOKUP(A31,'пр.взв.'!B33:F160,5,FALSE)</f>
        <v>Пермский Краснокамск Д</v>
      </c>
      <c r="F31" s="135"/>
      <c r="G31" s="1"/>
      <c r="H31" s="1"/>
      <c r="I31" s="80"/>
    </row>
    <row r="32" spans="1:9" ht="12" customHeight="1">
      <c r="A32" s="351"/>
      <c r="B32" s="364"/>
      <c r="C32" s="364"/>
      <c r="D32" s="359"/>
      <c r="E32" s="357"/>
      <c r="F32" s="136"/>
      <c r="G32" s="1"/>
      <c r="H32" s="1"/>
      <c r="I32" s="80"/>
    </row>
    <row r="33" spans="1:9" ht="12" customHeight="1">
      <c r="A33" s="351">
        <v>61</v>
      </c>
      <c r="B33" s="367" t="e">
        <f>VLOOKUP(A33,'пр.взв.'!B35:C162,2,FALSE)</f>
        <v>#N/A</v>
      </c>
      <c r="C33" s="367" t="e">
        <f>VLOOKUP(A33,'пр.взв.'!B35:H162,3,FALSE)</f>
        <v>#N/A</v>
      </c>
      <c r="D33" s="360" t="e">
        <f>VLOOKUP(A33,'пр.взв.'!B3:H163,4,FALSE)</f>
        <v>#N/A</v>
      </c>
      <c r="E33" s="365" t="e">
        <f>VLOOKUP(A33,'пр.взв.'!B35:F162,5,FALSE)</f>
        <v>#N/A</v>
      </c>
      <c r="F33" s="137"/>
      <c r="G33" s="1"/>
      <c r="H33" s="1"/>
      <c r="I33" s="80"/>
    </row>
    <row r="34" spans="1:9" ht="12" customHeight="1" thickBot="1">
      <c r="A34" s="361"/>
      <c r="B34" s="368"/>
      <c r="C34" s="368"/>
      <c r="D34" s="370"/>
      <c r="E34" s="369"/>
      <c r="F34" s="132"/>
      <c r="G34" s="78"/>
      <c r="H34" s="78"/>
      <c r="I34" s="82"/>
    </row>
    <row r="35" spans="1:17" ht="12" customHeight="1" thickBot="1">
      <c r="A35" s="72"/>
      <c r="B35" s="77"/>
      <c r="C35" s="77"/>
      <c r="D35" s="77"/>
      <c r="E35" s="78"/>
      <c r="F35" s="133"/>
      <c r="G35" s="1"/>
      <c r="H35" s="1"/>
      <c r="I35" s="83"/>
      <c r="Q35" s="20"/>
    </row>
    <row r="36" spans="1:10" ht="12" customHeight="1">
      <c r="A36" s="350">
        <v>3</v>
      </c>
      <c r="B36" s="366" t="str">
        <f>VLOOKUP(A36,'пр.взв.'!B5:H132,2,FALSE)</f>
        <v>Шибанов Сергей Александрович </v>
      </c>
      <c r="C36" s="366" t="str">
        <f>VLOOKUP(A36,'пр.взв.'!B5:H132,3,FALSE)</f>
        <v>17.04.81 змс</v>
      </c>
      <c r="D36" s="358" t="str">
        <f>VLOOKUP(A36,'пр.взв.'!B3:H166,4,FALSE)</f>
        <v>ПФО</v>
      </c>
      <c r="E36" s="356" t="str">
        <f>VLOOKUP(A36,'пр.взв.'!B5:H132,5,FALSE)</f>
        <v> Нижегородская Выкса Д</v>
      </c>
      <c r="F36" s="132"/>
      <c r="G36" s="78"/>
      <c r="H36" s="78"/>
      <c r="I36" s="140"/>
      <c r="J36" s="7"/>
    </row>
    <row r="37" spans="1:17" ht="12" customHeight="1">
      <c r="A37" s="351"/>
      <c r="B37" s="364"/>
      <c r="C37" s="364"/>
      <c r="D37" s="359"/>
      <c r="E37" s="357"/>
      <c r="F37" s="133"/>
      <c r="G37" s="1"/>
      <c r="H37" s="79"/>
      <c r="I37" s="80"/>
      <c r="J37" s="7"/>
      <c r="Q37" s="7"/>
    </row>
    <row r="38" spans="1:10" ht="12" customHeight="1">
      <c r="A38" s="351">
        <v>35</v>
      </c>
      <c r="B38" s="353" t="e">
        <f>VLOOKUP(A38,'пр.взв.'!B7:H134,2,FALSE)</f>
        <v>#N/A</v>
      </c>
      <c r="C38" s="353" t="e">
        <f>VLOOKUP(A38,'пр.взв.'!B7:H134,3,FALSE)</f>
        <v>#N/A</v>
      </c>
      <c r="D38" s="360" t="e">
        <f>VLOOKUP(A38,'пр.взв.'!B3:H168,4,FALSE)</f>
        <v>#N/A</v>
      </c>
      <c r="E38" s="365" t="e">
        <f>VLOOKUP(A38,'пр.взв.'!B7:H134,5,FALSE)</f>
        <v>#N/A</v>
      </c>
      <c r="F38" s="134"/>
      <c r="G38" s="1"/>
      <c r="H38" s="1"/>
      <c r="I38" s="372"/>
      <c r="J38" s="7"/>
    </row>
    <row r="39" spans="1:10" ht="12" customHeight="1" thickBot="1">
      <c r="A39" s="361"/>
      <c r="B39" s="364"/>
      <c r="C39" s="364"/>
      <c r="D39" s="359"/>
      <c r="E39" s="357"/>
      <c r="F39" s="135"/>
      <c r="G39" s="4"/>
      <c r="H39" s="1"/>
      <c r="I39" s="372"/>
      <c r="J39" s="7"/>
    </row>
    <row r="40" spans="1:10" ht="12" customHeight="1">
      <c r="A40" s="350">
        <v>19</v>
      </c>
      <c r="B40" s="366" t="str">
        <f>VLOOKUP(A40,'пр.взв.'!B9:H136,2,FALSE)</f>
        <v>Стамкулов Ринат Сагынбекович</v>
      </c>
      <c r="C40" s="366" t="str">
        <f>VLOOKUP(A40,'пр.взв.'!B9:H136,3,FALSE)</f>
        <v>09.01.90 мс</v>
      </c>
      <c r="D40" s="358" t="str">
        <f>VLOOKUP(A40,'пр.взв.'!B4:H170,4,FALSE)</f>
        <v>ЦФО</v>
      </c>
      <c r="E40" s="356" t="str">
        <f>VLOOKUP(A40,'пр.взв.'!B9:H136,5,FALSE)</f>
        <v>Рязанская Рязань ПР</v>
      </c>
      <c r="F40" s="135"/>
      <c r="G40" s="2"/>
      <c r="H40" s="1"/>
      <c r="I40" s="80"/>
      <c r="J40" s="7"/>
    </row>
    <row r="41" spans="1:10" ht="12" customHeight="1">
      <c r="A41" s="351"/>
      <c r="B41" s="364"/>
      <c r="C41" s="364"/>
      <c r="D41" s="359"/>
      <c r="E41" s="357"/>
      <c r="F41" s="136"/>
      <c r="G41" s="3"/>
      <c r="H41" s="1"/>
      <c r="I41" s="80"/>
      <c r="J41" s="7"/>
    </row>
    <row r="42" spans="1:10" ht="12" customHeight="1">
      <c r="A42" s="351">
        <v>51</v>
      </c>
      <c r="B42" s="353" t="e">
        <f>VLOOKUP(A42,'пр.взв.'!B11:H138,2,FALSE)</f>
        <v>#N/A</v>
      </c>
      <c r="C42" s="353" t="e">
        <f>VLOOKUP(A42,'пр.взв.'!B11:H138,3,FALSE)</f>
        <v>#N/A</v>
      </c>
      <c r="D42" s="360" t="e">
        <f>VLOOKUP(A42,'пр.взв.'!B5:H172,4,FALSE)</f>
        <v>#N/A</v>
      </c>
      <c r="E42" s="365" t="e">
        <f>VLOOKUP(A42,'пр.взв.'!B11:H138,5,FALSE)</f>
        <v>#N/A</v>
      </c>
      <c r="F42" s="137"/>
      <c r="G42" s="3"/>
      <c r="H42" s="1"/>
      <c r="I42" s="80"/>
      <c r="J42" s="7"/>
    </row>
    <row r="43" spans="1:10" ht="12" customHeight="1" thickBot="1">
      <c r="A43" s="377"/>
      <c r="B43" s="364"/>
      <c r="C43" s="364"/>
      <c r="D43" s="359"/>
      <c r="E43" s="357"/>
      <c r="F43" s="133"/>
      <c r="G43" s="3"/>
      <c r="H43" s="4"/>
      <c r="I43" s="80"/>
      <c r="J43" s="7"/>
    </row>
    <row r="44" spans="1:10" ht="12" customHeight="1">
      <c r="A44" s="350">
        <v>11</v>
      </c>
      <c r="B44" s="366" t="str">
        <f>VLOOKUP(A44,'пр.взв.'!B13:H140,2,FALSE)</f>
        <v>Надюков Бислан Мосович</v>
      </c>
      <c r="C44" s="366" t="str">
        <f>VLOOKUP(A44,'пр.взв.'!B13:H140,3,FALSE)</f>
        <v>19.11.91 кмс</v>
      </c>
      <c r="D44" s="358" t="str">
        <f>VLOOKUP(A44,'пр.взв.'!B3:H174,4,FALSE)</f>
        <v>ЮФО</v>
      </c>
      <c r="E44" s="356" t="str">
        <f>VLOOKUP(A44,'пр.взв.'!B13:H140,5,FALSE)</f>
        <v>Р.Адыгея,Майкоп</v>
      </c>
      <c r="F44" s="133"/>
      <c r="G44" s="3"/>
      <c r="H44" s="2"/>
      <c r="I44" s="80"/>
      <c r="J44" s="7"/>
    </row>
    <row r="45" spans="1:10" ht="12" customHeight="1">
      <c r="A45" s="351"/>
      <c r="B45" s="364"/>
      <c r="C45" s="364"/>
      <c r="D45" s="359"/>
      <c r="E45" s="357"/>
      <c r="F45" s="138"/>
      <c r="G45" s="3"/>
      <c r="H45" s="3"/>
      <c r="I45" s="80"/>
      <c r="J45" s="7"/>
    </row>
    <row r="46" spans="1:10" ht="12" customHeight="1">
      <c r="A46" s="351">
        <v>43</v>
      </c>
      <c r="B46" s="353" t="e">
        <f>VLOOKUP(A46,'пр.взв.'!B15:H142,2,FALSE)</f>
        <v>#N/A</v>
      </c>
      <c r="C46" s="353" t="e">
        <f>VLOOKUP(A46,'пр.взв.'!B15:H142,3,FALSE)</f>
        <v>#N/A</v>
      </c>
      <c r="D46" s="360" t="e">
        <f>VLOOKUP(A46,'пр.взв.'!B3:H176,4,FALSE)</f>
        <v>#N/A</v>
      </c>
      <c r="E46" s="365" t="e">
        <f>VLOOKUP(A46,'пр.взв.'!B15:H142,5,FALSE)</f>
        <v>#N/A</v>
      </c>
      <c r="F46" s="134"/>
      <c r="G46" s="3"/>
      <c r="H46" s="3"/>
      <c r="I46" s="80"/>
      <c r="J46" s="7"/>
    </row>
    <row r="47" spans="1:10" ht="12" customHeight="1" thickBot="1">
      <c r="A47" s="361"/>
      <c r="B47" s="364"/>
      <c r="C47" s="364"/>
      <c r="D47" s="359"/>
      <c r="E47" s="357"/>
      <c r="F47" s="135"/>
      <c r="G47" s="5"/>
      <c r="H47" s="3"/>
      <c r="I47" s="80"/>
      <c r="J47" s="7"/>
    </row>
    <row r="48" spans="1:10" ht="12" customHeight="1">
      <c r="A48" s="350">
        <v>27</v>
      </c>
      <c r="B48" s="366" t="str">
        <f>VLOOKUP(A48,'пр.взв.'!B17:H144,2,FALSE)</f>
        <v>Парнюк Степан Михайлович</v>
      </c>
      <c r="C48" s="366" t="str">
        <f>VLOOKUP(A48,'пр.взв.'!B17:H144,3,FALSE)</f>
        <v>14.05.89 мс</v>
      </c>
      <c r="D48" s="358" t="str">
        <f>VLOOKUP(A48,'пр.взв.'!B4:H178,4,FALSE)</f>
        <v>МОС</v>
      </c>
      <c r="E48" s="356" t="str">
        <f>VLOOKUP(A48,'пр.взв.'!B17:H144,5,FALSE)</f>
        <v>Москва МКС</v>
      </c>
      <c r="F48" s="135"/>
      <c r="G48" s="1"/>
      <c r="H48" s="3"/>
      <c r="I48" s="80"/>
      <c r="J48" s="7"/>
    </row>
    <row r="49" spans="1:10" ht="12" customHeight="1">
      <c r="A49" s="351"/>
      <c r="B49" s="364"/>
      <c r="C49" s="364"/>
      <c r="D49" s="359"/>
      <c r="E49" s="357"/>
      <c r="F49" s="136"/>
      <c r="G49" s="1"/>
      <c r="H49" s="3"/>
      <c r="I49" s="80"/>
      <c r="J49" s="7"/>
    </row>
    <row r="50" spans="1:10" ht="12" customHeight="1">
      <c r="A50" s="351">
        <v>59</v>
      </c>
      <c r="B50" s="353" t="e">
        <f>VLOOKUP(A50,'пр.взв.'!B19:H146,2,FALSE)</f>
        <v>#N/A</v>
      </c>
      <c r="C50" s="353" t="e">
        <f>VLOOKUP(A50,'пр.взв.'!B19:H146,3,FALSE)</f>
        <v>#N/A</v>
      </c>
      <c r="D50" s="360" t="e">
        <f>VLOOKUP(A50,'пр.взв.'!B5:H180,4,FALSE)</f>
        <v>#N/A</v>
      </c>
      <c r="E50" s="365" t="e">
        <f>VLOOKUP(A50,'пр.взв.'!B19:H146,5,FALSE)</f>
        <v>#N/A</v>
      </c>
      <c r="F50" s="137"/>
      <c r="G50" s="1"/>
      <c r="H50" s="3"/>
      <c r="I50" s="80"/>
      <c r="J50" s="7"/>
    </row>
    <row r="51" spans="1:9" ht="12" customHeight="1" thickBot="1">
      <c r="A51" s="361"/>
      <c r="B51" s="364"/>
      <c r="C51" s="364"/>
      <c r="D51" s="359"/>
      <c r="E51" s="357"/>
      <c r="F51" s="133"/>
      <c r="G51" s="1"/>
      <c r="H51" s="3"/>
      <c r="I51" s="83"/>
    </row>
    <row r="52" spans="1:10" ht="12" customHeight="1">
      <c r="A52" s="350">
        <v>7</v>
      </c>
      <c r="B52" s="366" t="str">
        <f>VLOOKUP(A52,'пр.взв.'!B5:H132,2,FALSE)</f>
        <v>Николаев Сергей Андреевич</v>
      </c>
      <c r="C52" s="366" t="str">
        <f>VLOOKUP(A52,'пр.взв.'!B5:H132,3,FALSE)</f>
        <v>22.08.89 мс</v>
      </c>
      <c r="D52" s="358" t="str">
        <f>VLOOKUP(A52,'пр.взв.'!B3:H182,4,FALSE)</f>
        <v>МОС</v>
      </c>
      <c r="E52" s="356" t="str">
        <f>VLOOKUP(A52,'пр.взв.'!B5:H132,5,FALSE)</f>
        <v>МОСКВА Д</v>
      </c>
      <c r="F52" s="133"/>
      <c r="G52" s="1"/>
      <c r="H52" s="3"/>
      <c r="I52" s="139"/>
      <c r="J52" s="7"/>
    </row>
    <row r="53" spans="1:10" ht="12" customHeight="1">
      <c r="A53" s="351"/>
      <c r="B53" s="364"/>
      <c r="C53" s="364"/>
      <c r="D53" s="359"/>
      <c r="E53" s="357"/>
      <c r="F53" s="138"/>
      <c r="G53" s="1"/>
      <c r="H53" s="3"/>
      <c r="I53" s="84"/>
      <c r="J53" s="7"/>
    </row>
    <row r="54" spans="1:10" ht="12" customHeight="1">
      <c r="A54" s="351">
        <v>39</v>
      </c>
      <c r="B54" s="353" t="e">
        <f>VLOOKUP(A54,'пр.взв.'!B23:H150,2,FALSE)</f>
        <v>#N/A</v>
      </c>
      <c r="C54" s="353" t="e">
        <f>VLOOKUP(A54,'пр.взв.'!B23:H150,3,FALSE)</f>
        <v>#N/A</v>
      </c>
      <c r="D54" s="360" t="e">
        <f>VLOOKUP(A54,'пр.взв.'!B7:H184,4,FALSE)</f>
        <v>#N/A</v>
      </c>
      <c r="E54" s="365" t="e">
        <f>VLOOKUP(A54,'пр.взв.'!B23:H150,5,FALSE)</f>
        <v>#N/A</v>
      </c>
      <c r="F54" s="134"/>
      <c r="G54" s="1"/>
      <c r="H54" s="3"/>
      <c r="I54" s="84"/>
      <c r="J54" s="7"/>
    </row>
    <row r="55" spans="1:10" ht="12" customHeight="1" thickBot="1">
      <c r="A55" s="361"/>
      <c r="B55" s="364"/>
      <c r="C55" s="364"/>
      <c r="D55" s="359"/>
      <c r="E55" s="357"/>
      <c r="F55" s="135"/>
      <c r="G55" s="4"/>
      <c r="H55" s="3"/>
      <c r="I55" s="84"/>
      <c r="J55" s="7"/>
    </row>
    <row r="56" spans="1:10" ht="12" customHeight="1">
      <c r="A56" s="350">
        <v>23</v>
      </c>
      <c r="B56" s="366" t="str">
        <f>VLOOKUP(A56,'пр.взв.'!B25:H152,2,FALSE)</f>
        <v>Кожевников Семен Николаевич</v>
      </c>
      <c r="C56" s="366" t="str">
        <f>VLOOKUP(A56,'пр.взв.'!B25:H152,3,FALSE)</f>
        <v>21.11.88 мс</v>
      </c>
      <c r="D56" s="358" t="str">
        <f>VLOOKUP(A56,'пр.взв.'!B3:H186,4,FALSE)</f>
        <v>СФО</v>
      </c>
      <c r="E56" s="356" t="str">
        <f>VLOOKUP(A56,'пр.взв.'!B25:H152,5,FALSE)</f>
        <v>Красноярский Соновоборск</v>
      </c>
      <c r="F56" s="135"/>
      <c r="G56" s="2"/>
      <c r="H56" s="3"/>
      <c r="I56" s="84"/>
      <c r="J56" s="7"/>
    </row>
    <row r="57" spans="1:10" ht="12" customHeight="1">
      <c r="A57" s="351"/>
      <c r="B57" s="364"/>
      <c r="C57" s="364"/>
      <c r="D57" s="359"/>
      <c r="E57" s="357"/>
      <c r="F57" s="136"/>
      <c r="G57" s="3"/>
      <c r="H57" s="3"/>
      <c r="I57" s="84"/>
      <c r="J57" s="7"/>
    </row>
    <row r="58" spans="1:10" ht="12" customHeight="1">
      <c r="A58" s="351">
        <v>55</v>
      </c>
      <c r="B58" s="353" t="e">
        <f>VLOOKUP(A58,'пр.взв.'!B27:H154,2,FALSE)</f>
        <v>#N/A</v>
      </c>
      <c r="C58" s="353" t="e">
        <f>VLOOKUP(A58,'пр.взв.'!B27:H154,3,FALSE)</f>
        <v>#N/A</v>
      </c>
      <c r="D58" s="360" t="e">
        <f>VLOOKUP(A58,'пр.взв.'!B3:H188,4,FALSE)</f>
        <v>#N/A</v>
      </c>
      <c r="E58" s="365" t="e">
        <f>VLOOKUP(A58,'пр.взв.'!B27:H154,5,FALSE)</f>
        <v>#N/A</v>
      </c>
      <c r="F58" s="137"/>
      <c r="G58" s="3"/>
      <c r="H58" s="3"/>
      <c r="I58" s="84"/>
      <c r="J58" s="7"/>
    </row>
    <row r="59" spans="1:10" ht="12" customHeight="1" thickBot="1">
      <c r="A59" s="361"/>
      <c r="B59" s="364"/>
      <c r="C59" s="364"/>
      <c r="D59" s="359"/>
      <c r="E59" s="357"/>
      <c r="F59" s="133"/>
      <c r="G59" s="3"/>
      <c r="H59" s="3"/>
      <c r="I59" s="84"/>
      <c r="J59" s="7"/>
    </row>
    <row r="60" spans="1:10" ht="12" customHeight="1">
      <c r="A60" s="350">
        <v>15</v>
      </c>
      <c r="B60" s="366" t="str">
        <f>VLOOKUP(A60,'пр.взв.'!B29:H156,2,FALSE)</f>
        <v>Шелепин Анатолий Николаевич</v>
      </c>
      <c r="C60" s="366" t="str">
        <f>VLOOKUP(A60,'пр.взв.'!B29:H156,3,FALSE)</f>
        <v>28.07.85 мс</v>
      </c>
      <c r="D60" s="358" t="str">
        <f>VLOOKUP(A60,'пр.взв.'!B3:H190,4,FALSE)</f>
        <v>ЦФО</v>
      </c>
      <c r="E60" s="356" t="str">
        <f>VLOOKUP(A60,'пр.взв.'!B29:H156,5,FALSE)</f>
        <v>Ярославская Рыбинск ПР</v>
      </c>
      <c r="F60" s="133"/>
      <c r="G60" s="3"/>
      <c r="H60" s="5"/>
      <c r="I60" s="84"/>
      <c r="J60" s="7"/>
    </row>
    <row r="61" spans="1:10" ht="12" customHeight="1">
      <c r="A61" s="351"/>
      <c r="B61" s="364"/>
      <c r="C61" s="364"/>
      <c r="D61" s="359"/>
      <c r="E61" s="357"/>
      <c r="F61" s="138"/>
      <c r="G61" s="3"/>
      <c r="H61" s="1"/>
      <c r="I61" s="84"/>
      <c r="J61" s="7"/>
    </row>
    <row r="62" spans="1:10" ht="12" customHeight="1">
      <c r="A62" s="351">
        <v>47</v>
      </c>
      <c r="B62" s="353" t="e">
        <f>VLOOKUP(A62,'пр.взв.'!B31:H158,2,FALSE)</f>
        <v>#N/A</v>
      </c>
      <c r="C62" s="353" t="e">
        <f>VLOOKUP(A62,'пр.взв.'!B31:H158,3,FALSE)</f>
        <v>#N/A</v>
      </c>
      <c r="D62" s="360" t="e">
        <f>VLOOKUP(A62,'пр.взв.'!B3:H192,4,FALSE)</f>
        <v>#N/A</v>
      </c>
      <c r="E62" s="365" t="e">
        <f>VLOOKUP(A62,'пр.взв.'!B31:H158,5,FALSE)</f>
        <v>#N/A</v>
      </c>
      <c r="F62" s="134"/>
      <c r="G62" s="3"/>
      <c r="H62" s="1"/>
      <c r="I62" s="84"/>
      <c r="J62" s="7"/>
    </row>
    <row r="63" spans="1:10" ht="12" customHeight="1" thickBot="1">
      <c r="A63" s="361"/>
      <c r="B63" s="364"/>
      <c r="C63" s="364"/>
      <c r="D63" s="359"/>
      <c r="E63" s="357"/>
      <c r="F63" s="135"/>
      <c r="G63" s="5"/>
      <c r="H63" s="1"/>
      <c r="I63" s="84"/>
      <c r="J63" s="7"/>
    </row>
    <row r="64" spans="1:10" ht="12" customHeight="1">
      <c r="A64" s="350">
        <v>31</v>
      </c>
      <c r="B64" s="366" t="str">
        <f>VLOOKUP(A64,'пр.взв.'!B33:H160,2,FALSE)</f>
        <v>Лебедев Илья Александрович</v>
      </c>
      <c r="C64" s="366" t="str">
        <f>VLOOKUP(A64,'пр.взв.'!B33:H160,3,FALSE)</f>
        <v>08.09.82 мсмк</v>
      </c>
      <c r="D64" s="358" t="str">
        <f>VLOOKUP(A64,'пр.взв.'!B3:H194,4,FALSE)</f>
        <v>УФО</v>
      </c>
      <c r="E64" s="356" t="str">
        <f>VLOOKUP(A64,'пр.взв.'!B33:H160,5,FALSE)</f>
        <v>Свердловская В.Пышма Д</v>
      </c>
      <c r="F64" s="135"/>
      <c r="G64" s="1"/>
      <c r="H64" s="1"/>
      <c r="I64" s="84"/>
      <c r="J64" s="7"/>
    </row>
    <row r="65" spans="1:10" ht="12" customHeight="1">
      <c r="A65" s="351"/>
      <c r="B65" s="364"/>
      <c r="C65" s="364"/>
      <c r="D65" s="359"/>
      <c r="E65" s="357"/>
      <c r="F65" s="136"/>
      <c r="G65" s="1"/>
      <c r="H65" s="1"/>
      <c r="I65" s="84"/>
      <c r="J65" s="7"/>
    </row>
    <row r="66" spans="1:10" ht="12" customHeight="1">
      <c r="A66" s="351">
        <v>63</v>
      </c>
      <c r="B66" s="367" t="e">
        <f>VLOOKUP(A66,'пр.взв.'!B35:H162,2,FALSE)</f>
        <v>#N/A</v>
      </c>
      <c r="C66" s="367" t="e">
        <f>VLOOKUP(A66,'пр.взв.'!B35:H162,3,FALSE)</f>
        <v>#N/A</v>
      </c>
      <c r="D66" s="360" t="e">
        <f>VLOOKUP(A66,'пр.взв.'!B3:H196,4,FALSE)</f>
        <v>#N/A</v>
      </c>
      <c r="E66" s="365" t="e">
        <f>VLOOKUP(A66,'пр.взв.'!B35:H162,5,FALSE)</f>
        <v>#N/A</v>
      </c>
      <c r="F66" s="137"/>
      <c r="G66" s="1"/>
      <c r="H66" s="1"/>
      <c r="I66" s="84"/>
      <c r="J66" s="7"/>
    </row>
    <row r="67" spans="1:10" ht="12" customHeight="1" thickBot="1">
      <c r="A67" s="361"/>
      <c r="B67" s="368"/>
      <c r="C67" s="368"/>
      <c r="D67" s="370"/>
      <c r="E67" s="369"/>
      <c r="F67" s="132"/>
      <c r="G67" s="78"/>
      <c r="H67" s="78"/>
      <c r="I67" s="96"/>
      <c r="J67" s="7"/>
    </row>
    <row r="68" spans="1:10" ht="12.75">
      <c r="A68" s="78"/>
      <c r="B68" s="78"/>
      <c r="C68" s="78"/>
      <c r="D68" s="78"/>
      <c r="E68" s="78"/>
      <c r="F68" s="78"/>
      <c r="G68" s="78"/>
      <c r="H68" s="78"/>
      <c r="I68" s="96"/>
      <c r="J68" s="7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96"/>
      <c r="J69" s="7"/>
    </row>
    <row r="70" spans="1:9" ht="12.7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2.75">
      <c r="A72" s="26" t="s">
        <v>22</v>
      </c>
      <c r="B72" s="85"/>
      <c r="C72" s="85"/>
      <c r="D72" s="85"/>
      <c r="E72" s="85"/>
      <c r="F72" s="373" t="str">
        <f>HYPERLINK('пр.взв.'!G3)</f>
        <v>в.к.74 кг</v>
      </c>
      <c r="G72" s="85"/>
      <c r="H72" s="26" t="s">
        <v>24</v>
      </c>
      <c r="I72" s="85"/>
    </row>
    <row r="73" spans="1:9" ht="12.75">
      <c r="A73" s="85"/>
      <c r="B73" s="85"/>
      <c r="C73" s="85"/>
      <c r="D73" s="85"/>
      <c r="E73" s="85"/>
      <c r="F73" s="374"/>
      <c r="G73" s="85"/>
      <c r="H73" s="85"/>
      <c r="I73" s="85"/>
    </row>
    <row r="74" spans="1:9" ht="19.5" customHeight="1">
      <c r="A74" s="85"/>
      <c r="B74" s="85"/>
      <c r="C74" s="85"/>
      <c r="D74" s="85"/>
      <c r="E74" s="85"/>
      <c r="F74" s="85"/>
      <c r="G74" s="85"/>
      <c r="H74" s="85"/>
      <c r="I74" s="85"/>
    </row>
    <row r="75" spans="1:10" ht="19.5" customHeight="1">
      <c r="A75" s="11"/>
      <c r="B75" s="13"/>
      <c r="C75" s="8"/>
      <c r="D75" s="8"/>
      <c r="E75" s="12"/>
      <c r="F75" s="12"/>
      <c r="H75" s="115"/>
      <c r="I75" s="115"/>
      <c r="J75" s="7"/>
    </row>
    <row r="76" spans="1:10" ht="19.5" customHeight="1">
      <c r="A76" s="7"/>
      <c r="B76" s="14"/>
      <c r="H76" s="115"/>
      <c r="I76" s="115"/>
      <c r="J76" s="7"/>
    </row>
    <row r="77" spans="1:10" ht="19.5" customHeight="1">
      <c r="A77" s="7"/>
      <c r="B77" s="64"/>
      <c r="C77" s="63"/>
      <c r="D77" s="63"/>
      <c r="E77" s="16"/>
      <c r="F77" s="12"/>
      <c r="H77" s="43"/>
      <c r="I77" s="115"/>
      <c r="J77" s="7"/>
    </row>
    <row r="78" spans="1:10" ht="19.5" customHeight="1">
      <c r="A78" s="6"/>
      <c r="B78" s="10"/>
      <c r="C78" s="15"/>
      <c r="D78" s="15"/>
      <c r="E78" s="116"/>
      <c r="F78" s="12"/>
      <c r="H78" s="43"/>
      <c r="I78" s="115"/>
      <c r="J78" s="7"/>
    </row>
    <row r="79" spans="1:10" ht="19.5" customHeight="1">
      <c r="A79" s="7"/>
      <c r="B79" s="15"/>
      <c r="C79" s="15"/>
      <c r="D79" s="15"/>
      <c r="E79" s="55"/>
      <c r="F79" s="13"/>
      <c r="G79" s="15"/>
      <c r="I79" s="115"/>
      <c r="J79" s="7"/>
    </row>
    <row r="80" spans="1:10" ht="19.5" customHeight="1">
      <c r="A80" s="7"/>
      <c r="B80" s="15"/>
      <c r="C80" s="9"/>
      <c r="D80" s="9"/>
      <c r="E80" s="57"/>
      <c r="F80" s="14"/>
      <c r="G80" s="117"/>
      <c r="I80" s="115"/>
      <c r="J80" s="7"/>
    </row>
    <row r="81" spans="2:10" ht="19.5" customHeight="1">
      <c r="B81" s="118"/>
      <c r="C81" s="118"/>
      <c r="D81" s="118"/>
      <c r="E81" s="7"/>
      <c r="F81" s="14"/>
      <c r="G81" s="13"/>
      <c r="I81" s="115"/>
      <c r="J81" s="7"/>
    </row>
    <row r="82" spans="3:10" ht="19.5" customHeight="1">
      <c r="C82" s="12"/>
      <c r="D82" s="12"/>
      <c r="E82" s="7"/>
      <c r="F82" s="10"/>
      <c r="G82" s="14"/>
      <c r="I82" s="115"/>
      <c r="J82" s="7"/>
    </row>
    <row r="83" spans="1:10" ht="19.5" customHeight="1">
      <c r="A83" s="11"/>
      <c r="B83" s="13"/>
      <c r="E83" s="7"/>
      <c r="G83" s="55"/>
      <c r="I83" s="115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5"/>
      <c r="J84" s="7"/>
    </row>
    <row r="85" spans="1:10" ht="19.5" customHeight="1">
      <c r="A85" s="7"/>
      <c r="B85" s="64"/>
      <c r="C85" s="63"/>
      <c r="D85" s="63"/>
      <c r="E85" s="56"/>
      <c r="F85" s="12"/>
      <c r="G85" s="14"/>
      <c r="H85" s="56"/>
      <c r="I85" s="115"/>
      <c r="J85" s="7"/>
    </row>
    <row r="86" spans="1:10" ht="19.5" customHeight="1">
      <c r="A86" s="6"/>
      <c r="B86" s="10"/>
      <c r="C86" s="15"/>
      <c r="D86" s="15"/>
      <c r="E86" s="55"/>
      <c r="F86" s="8"/>
      <c r="G86" s="14"/>
      <c r="H86" s="55"/>
      <c r="I86" s="115"/>
      <c r="J86" s="7"/>
    </row>
    <row r="87" spans="1:10" ht="19.5" customHeight="1">
      <c r="A87" s="7"/>
      <c r="B87" s="15"/>
      <c r="C87" s="15"/>
      <c r="D87" s="15"/>
      <c r="E87" s="55"/>
      <c r="F87" s="13"/>
      <c r="G87" s="14"/>
      <c r="H87" s="55"/>
      <c r="I87" s="141"/>
      <c r="J87" s="7"/>
    </row>
    <row r="88" spans="1:10" ht="19.5" customHeight="1">
      <c r="A88" s="7"/>
      <c r="B88" s="15"/>
      <c r="C88" s="9"/>
      <c r="D88" s="9"/>
      <c r="E88" s="57"/>
      <c r="F88" s="14"/>
      <c r="G88" s="119"/>
      <c r="H88" s="55"/>
      <c r="I88" s="115"/>
      <c r="J88" s="7"/>
    </row>
    <row r="89" spans="2:10" ht="19.5" customHeight="1">
      <c r="B89" s="118"/>
      <c r="C89" s="118"/>
      <c r="D89" s="118"/>
      <c r="F89" s="14"/>
      <c r="G89" s="17"/>
      <c r="H89" s="55"/>
      <c r="I89" s="115"/>
      <c r="J89" s="7"/>
    </row>
    <row r="90" spans="3:10" ht="19.5" customHeight="1">
      <c r="C90" s="12"/>
      <c r="D90" s="12"/>
      <c r="F90" s="10"/>
      <c r="G90" s="15"/>
      <c r="H90" s="57"/>
      <c r="I90" s="115"/>
      <c r="J90" s="7"/>
    </row>
    <row r="91" spans="1:10" ht="19.5" customHeight="1">
      <c r="A91" s="115"/>
      <c r="B91" s="115"/>
      <c r="C91" s="115"/>
      <c r="D91" s="115"/>
      <c r="E91" s="115"/>
      <c r="F91" s="115"/>
      <c r="G91" s="115"/>
      <c r="H91" s="43"/>
      <c r="I91" s="115"/>
      <c r="J91" s="7"/>
    </row>
    <row r="92" spans="1:10" ht="19.5" customHeight="1">
      <c r="A92" s="115"/>
      <c r="B92" s="15"/>
      <c r="C92" s="76"/>
      <c r="D92" s="76"/>
      <c r="E92" s="115"/>
      <c r="F92" s="15"/>
      <c r="G92" s="17"/>
      <c r="H92" s="43"/>
      <c r="I92" s="115"/>
      <c r="J92" s="7"/>
    </row>
    <row r="93" spans="1:10" ht="19.5" customHeight="1">
      <c r="A93" s="115"/>
      <c r="B93" s="15"/>
      <c r="C93" s="17"/>
      <c r="D93" s="17"/>
      <c r="E93" s="76"/>
      <c r="F93" s="76"/>
      <c r="G93" s="15"/>
      <c r="H93" s="115"/>
      <c r="I93" s="115"/>
      <c r="J93" s="7"/>
    </row>
    <row r="94" spans="1:10" ht="19.5" customHeight="1">
      <c r="A94" s="115"/>
      <c r="B94" s="115"/>
      <c r="C94" s="15"/>
      <c r="D94" s="15"/>
      <c r="E94" s="115"/>
      <c r="F94" s="17"/>
      <c r="G94" s="15"/>
      <c r="H94" s="115"/>
      <c r="I94" s="115"/>
      <c r="J94" s="7"/>
    </row>
    <row r="95" spans="1:10" ht="19.5" customHeight="1">
      <c r="A95" s="115"/>
      <c r="B95" s="115"/>
      <c r="C95" s="17"/>
      <c r="D95" s="17"/>
      <c r="E95" s="115"/>
      <c r="F95" s="15"/>
      <c r="G95" s="76"/>
      <c r="H95" s="43"/>
      <c r="I95" s="115"/>
      <c r="J95" s="7"/>
    </row>
    <row r="96" spans="1:10" ht="19.5" customHeight="1">
      <c r="A96" s="115"/>
      <c r="B96" s="15"/>
      <c r="C96" s="17"/>
      <c r="D96" s="17"/>
      <c r="E96" s="76"/>
      <c r="F96" s="76"/>
      <c r="G96" s="15"/>
      <c r="H96" s="43"/>
      <c r="I96" s="115"/>
      <c r="J96" s="7"/>
    </row>
    <row r="97" spans="1:10" ht="19.5" customHeight="1">
      <c r="A97" s="115"/>
      <c r="B97" s="115"/>
      <c r="C97" s="15"/>
      <c r="D97" s="15"/>
      <c r="E97" s="115"/>
      <c r="F97" s="17"/>
      <c r="G97" s="15"/>
      <c r="H97" s="43"/>
      <c r="I97" s="115"/>
      <c r="J97" s="7"/>
    </row>
    <row r="98" spans="1:10" ht="19.5" customHeight="1">
      <c r="A98" s="115"/>
      <c r="B98" s="115"/>
      <c r="C98" s="17"/>
      <c r="D98" s="17"/>
      <c r="E98" s="115"/>
      <c r="F98" s="15"/>
      <c r="G98" s="76"/>
      <c r="H98" s="43"/>
      <c r="I98" s="115"/>
      <c r="J98" s="7"/>
    </row>
    <row r="99" spans="1:10" ht="19.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7"/>
    </row>
    <row r="100" ht="19.5" customHeight="1"/>
    <row r="101" spans="1:9" ht="12.75">
      <c r="A101" s="79"/>
      <c r="B101" s="79"/>
      <c r="C101" s="79"/>
      <c r="D101" s="79"/>
      <c r="E101" s="79"/>
      <c r="F101" s="79"/>
      <c r="G101" s="79"/>
      <c r="H101" s="84"/>
      <c r="I101" s="84"/>
    </row>
    <row r="102" ht="12.75">
      <c r="H102" s="7"/>
    </row>
    <row r="103" ht="12.75">
      <c r="H103" s="7"/>
    </row>
    <row r="104" ht="12.75">
      <c r="H104" s="7"/>
    </row>
  </sheetData>
  <sheetProtection/>
  <mergeCells count="166">
    <mergeCell ref="A62:A63"/>
    <mergeCell ref="B62:B63"/>
    <mergeCell ref="C62:C63"/>
    <mergeCell ref="A64:A65"/>
    <mergeCell ref="B64:B65"/>
    <mergeCell ref="C64:C65"/>
    <mergeCell ref="E64:E65"/>
    <mergeCell ref="D64:D65"/>
    <mergeCell ref="I38:I39"/>
    <mergeCell ref="A66:A67"/>
    <mergeCell ref="B66:B67"/>
    <mergeCell ref="C66:C67"/>
    <mergeCell ref="E66:E67"/>
    <mergeCell ref="D66:D67"/>
    <mergeCell ref="E62:E63"/>
    <mergeCell ref="D62:D63"/>
    <mergeCell ref="A60:A61"/>
    <mergeCell ref="B60:B61"/>
    <mergeCell ref="C60:C61"/>
    <mergeCell ref="E60:E61"/>
    <mergeCell ref="D60:D61"/>
    <mergeCell ref="A56:A57"/>
    <mergeCell ref="B56:B57"/>
    <mergeCell ref="C56:C57"/>
    <mergeCell ref="E56:E57"/>
    <mergeCell ref="D56:D57"/>
    <mergeCell ref="A58:A59"/>
    <mergeCell ref="B58:B59"/>
    <mergeCell ref="C58:C59"/>
    <mergeCell ref="E58:E59"/>
    <mergeCell ref="D58:D59"/>
    <mergeCell ref="A52:A53"/>
    <mergeCell ref="B52:B53"/>
    <mergeCell ref="C52:C53"/>
    <mergeCell ref="E52:E53"/>
    <mergeCell ref="D52:D53"/>
    <mergeCell ref="A54:A55"/>
    <mergeCell ref="B54:B55"/>
    <mergeCell ref="C54:C55"/>
    <mergeCell ref="E54:E55"/>
    <mergeCell ref="D54:D55"/>
    <mergeCell ref="A48:A49"/>
    <mergeCell ref="B48:B49"/>
    <mergeCell ref="C48:C49"/>
    <mergeCell ref="E48:E49"/>
    <mergeCell ref="D48:D49"/>
    <mergeCell ref="A50:A51"/>
    <mergeCell ref="B50:B51"/>
    <mergeCell ref="C50:C51"/>
    <mergeCell ref="E50:E51"/>
    <mergeCell ref="D50:D51"/>
    <mergeCell ref="A44:A45"/>
    <mergeCell ref="B44:B45"/>
    <mergeCell ref="C44:C45"/>
    <mergeCell ref="E44:E45"/>
    <mergeCell ref="D44:D45"/>
    <mergeCell ref="A46:A47"/>
    <mergeCell ref="B46:B47"/>
    <mergeCell ref="C46:C47"/>
    <mergeCell ref="E46:E47"/>
    <mergeCell ref="D46:D47"/>
    <mergeCell ref="A40:A41"/>
    <mergeCell ref="B40:B41"/>
    <mergeCell ref="C40:C41"/>
    <mergeCell ref="E40:E41"/>
    <mergeCell ref="D40:D41"/>
    <mergeCell ref="A42:A43"/>
    <mergeCell ref="B42:B43"/>
    <mergeCell ref="C42:C43"/>
    <mergeCell ref="E42:E43"/>
    <mergeCell ref="D42:D43"/>
    <mergeCell ref="A36:A37"/>
    <mergeCell ref="B36:B37"/>
    <mergeCell ref="C36:C37"/>
    <mergeCell ref="E36:E37"/>
    <mergeCell ref="D36:D37"/>
    <mergeCell ref="A38:A39"/>
    <mergeCell ref="B38:B39"/>
    <mergeCell ref="C38:C39"/>
    <mergeCell ref="E38:E39"/>
    <mergeCell ref="D38:D39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33:D34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17:D18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D13:D14"/>
    <mergeCell ref="A7:A8"/>
    <mergeCell ref="B7:B8"/>
    <mergeCell ref="C7:C8"/>
    <mergeCell ref="E7:E8"/>
    <mergeCell ref="A9:A10"/>
    <mergeCell ref="B9:B10"/>
    <mergeCell ref="C9:C10"/>
    <mergeCell ref="E3:E4"/>
    <mergeCell ref="I2:I3"/>
    <mergeCell ref="A5:A6"/>
    <mergeCell ref="B5:B6"/>
    <mergeCell ref="C5:C6"/>
    <mergeCell ref="E5:E6"/>
    <mergeCell ref="D3:D4"/>
    <mergeCell ref="D5:D6"/>
    <mergeCell ref="D7:D8"/>
    <mergeCell ref="D9:D10"/>
    <mergeCell ref="F72:F73"/>
    <mergeCell ref="A1:I1"/>
    <mergeCell ref="A2:H2"/>
    <mergeCell ref="I5:I6"/>
    <mergeCell ref="A3:A4"/>
    <mergeCell ref="B3:B4"/>
    <mergeCell ref="E9:E10"/>
    <mergeCell ref="C3:C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workbookViewId="0" topLeftCell="A1">
      <selection activeCell="A1" sqref="A1:R1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8.710937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89" t="s">
        <v>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</row>
    <row r="2" spans="2:18" ht="15" customHeight="1" thickBot="1">
      <c r="B2" s="74"/>
      <c r="C2" s="347" t="s">
        <v>31</v>
      </c>
      <c r="D2" s="347"/>
      <c r="E2" s="347"/>
      <c r="F2" s="347"/>
      <c r="G2" s="347"/>
      <c r="H2" s="347"/>
      <c r="I2" s="390" t="str">
        <f>HYPERLINK('[1]реквизиты'!$A$2)</f>
        <v>Чемпионат России по САМБО среди мужчин</v>
      </c>
      <c r="J2" s="391"/>
      <c r="K2" s="391"/>
      <c r="L2" s="391"/>
      <c r="M2" s="391"/>
      <c r="N2" s="391"/>
      <c r="O2" s="391"/>
      <c r="P2" s="391"/>
      <c r="Q2" s="391"/>
      <c r="R2" s="392"/>
    </row>
    <row r="3" spans="1:19" ht="11.25" customHeight="1" thickBot="1">
      <c r="A3" s="19"/>
      <c r="B3" s="19"/>
      <c r="C3" s="79"/>
      <c r="D3" s="29"/>
      <c r="E3" s="379" t="str">
        <f>HYPERLINK('[1]реквизиты'!$A$3)</f>
        <v>7-12  марта  2012 г.  г. Пермь</v>
      </c>
      <c r="F3" s="380"/>
      <c r="G3" s="380"/>
      <c r="H3" s="380"/>
      <c r="I3" s="380"/>
      <c r="J3" s="380"/>
      <c r="K3" s="380"/>
      <c r="L3" s="380"/>
      <c r="M3" s="380"/>
      <c r="N3" s="380"/>
      <c r="O3" s="78"/>
      <c r="P3" s="381" t="str">
        <f>HYPERLINK('пр.взв.'!G3)</f>
        <v>в.к.74 кг</v>
      </c>
      <c r="Q3" s="382"/>
      <c r="R3" s="383"/>
      <c r="S3" s="71"/>
    </row>
    <row r="4" spans="1:18" ht="12" customHeight="1" thickBot="1">
      <c r="A4" s="350">
        <v>2</v>
      </c>
      <c r="B4" s="352" t="str">
        <f>VLOOKUP(A4,'пр.взв.'!B6:C133,2,FALSE)</f>
        <v>Филимонов Артем Олегович</v>
      </c>
      <c r="C4" s="352" t="str">
        <f>VLOOKUP(A4,'пр.взв.'!B6:H133,3,FALSE)</f>
        <v>09.08.91, КМС</v>
      </c>
      <c r="D4" s="352" t="str">
        <f>VLOOKUP(A4,'пр.взв.'!B6:F133,4,FALSE)</f>
        <v>СФО</v>
      </c>
      <c r="E4" s="86"/>
      <c r="F4" s="86"/>
      <c r="G4" s="34"/>
      <c r="H4" s="73" t="s">
        <v>11</v>
      </c>
      <c r="I4" s="65"/>
      <c r="J4" s="87"/>
      <c r="K4" s="88"/>
      <c r="L4" s="88"/>
      <c r="M4" s="88"/>
      <c r="N4" s="79"/>
      <c r="O4" s="75"/>
      <c r="P4" s="384"/>
      <c r="Q4" s="385"/>
      <c r="R4" s="386"/>
    </row>
    <row r="5" spans="1:19" ht="15.75" customHeight="1">
      <c r="A5" s="351"/>
      <c r="B5" s="353"/>
      <c r="C5" s="353"/>
      <c r="D5" s="353"/>
      <c r="E5" s="32" t="s">
        <v>35</v>
      </c>
      <c r="F5" s="30"/>
      <c r="G5" s="38"/>
      <c r="H5" s="39"/>
      <c r="I5" s="40"/>
      <c r="J5" s="70"/>
      <c r="K5" s="88"/>
      <c r="L5" s="76"/>
      <c r="M5" s="8"/>
      <c r="N5" s="89"/>
      <c r="O5" s="89"/>
      <c r="P5" s="89"/>
      <c r="Q5" s="84"/>
      <c r="R5" s="43"/>
      <c r="S5" s="7"/>
    </row>
    <row r="6" spans="1:20" ht="12" customHeight="1" thickBot="1">
      <c r="A6" s="351">
        <v>34</v>
      </c>
      <c r="B6" s="387" t="e">
        <f>VLOOKUP(A6,'пр.взв.'!B8:C135,2,FALSE)</f>
        <v>#N/A</v>
      </c>
      <c r="C6" s="387" t="e">
        <f>VLOOKUP(A6,'пр.взв.'!B8:H135,3,FALSE)</f>
        <v>#N/A</v>
      </c>
      <c r="D6" s="387" t="e">
        <f>VLOOKUP(A6,'пр.взв.'!B8:F135,4,FALSE)</f>
        <v>#N/A</v>
      </c>
      <c r="E6" s="33"/>
      <c r="F6" s="44"/>
      <c r="G6" s="30"/>
      <c r="H6" s="45"/>
      <c r="I6" s="42"/>
      <c r="J6" s="87"/>
      <c r="K6" s="88"/>
      <c r="L6" s="93"/>
      <c r="M6" s="35"/>
      <c r="N6" s="148"/>
      <c r="O6" s="148"/>
      <c r="P6" s="148"/>
      <c r="Q6" s="378" t="s">
        <v>27</v>
      </c>
      <c r="R6" s="378"/>
      <c r="S6" s="149"/>
      <c r="T6" s="18"/>
    </row>
    <row r="7" spans="1:20" ht="15" customHeight="1" thickBot="1">
      <c r="A7" s="361"/>
      <c r="B7" s="388"/>
      <c r="C7" s="388"/>
      <c r="D7" s="388"/>
      <c r="E7" s="30"/>
      <c r="F7" s="31"/>
      <c r="G7" s="32" t="s">
        <v>49</v>
      </c>
      <c r="H7" s="41"/>
      <c r="I7" s="40"/>
      <c r="J7" s="90"/>
      <c r="K7" s="86"/>
      <c r="L7" s="76"/>
      <c r="M7" s="150"/>
      <c r="N7" s="35" t="s">
        <v>41</v>
      </c>
      <c r="O7" s="151"/>
      <c r="P7" s="35"/>
      <c r="Q7" s="378"/>
      <c r="R7" s="378"/>
      <c r="S7" s="149"/>
      <c r="T7" s="18"/>
    </row>
    <row r="8" spans="1:20" ht="12" customHeight="1" thickBot="1">
      <c r="A8" s="350">
        <v>18</v>
      </c>
      <c r="B8" s="352" t="str">
        <f>VLOOKUP(A8,'пр.взв.'!B10:C137,2,FALSE)</f>
        <v>Теплов Михаил Сергеевич</v>
      </c>
      <c r="C8" s="352" t="str">
        <f>VLOOKUP(A8,'пр.взв.'!B10:H137,3,FALSE)</f>
        <v>25.08.86 мс</v>
      </c>
      <c r="D8" s="352" t="str">
        <f>VLOOKUP(A8,'пр.взв.'!B10:F137,4,FALSE)</f>
        <v>ПФО</v>
      </c>
      <c r="E8" s="86"/>
      <c r="F8" s="30"/>
      <c r="G8" s="163" t="s">
        <v>251</v>
      </c>
      <c r="H8" s="66"/>
      <c r="I8" s="67"/>
      <c r="J8" s="87"/>
      <c r="K8" s="88"/>
      <c r="L8" s="93"/>
      <c r="M8" s="50"/>
      <c r="N8" s="150"/>
      <c r="O8" s="36"/>
      <c r="P8" s="148"/>
      <c r="Q8" s="41"/>
      <c r="R8" s="43"/>
      <c r="S8" s="149"/>
      <c r="T8" s="18"/>
    </row>
    <row r="9" spans="1:20" ht="14.25" customHeight="1">
      <c r="A9" s="351"/>
      <c r="B9" s="353"/>
      <c r="C9" s="353"/>
      <c r="D9" s="353"/>
      <c r="E9" s="32" t="s">
        <v>49</v>
      </c>
      <c r="F9" s="46"/>
      <c r="G9" s="30"/>
      <c r="H9" s="39"/>
      <c r="I9" s="68"/>
      <c r="J9" s="42"/>
      <c r="K9" s="88"/>
      <c r="L9" s="93"/>
      <c r="M9" s="152"/>
      <c r="N9" s="50"/>
      <c r="O9" s="35" t="s">
        <v>41</v>
      </c>
      <c r="P9" s="148"/>
      <c r="Q9" s="148"/>
      <c r="R9" s="43"/>
      <c r="S9" s="149"/>
      <c r="T9" s="18"/>
    </row>
    <row r="10" spans="1:20" ht="12" customHeight="1" thickBot="1">
      <c r="A10" s="351">
        <v>50</v>
      </c>
      <c r="B10" s="387" t="e">
        <f>VLOOKUP(A10,'пр.взв.'!B12:C139,2,FALSE)</f>
        <v>#N/A</v>
      </c>
      <c r="C10" s="387" t="e">
        <f>VLOOKUP(A10,'пр.взв.'!B12:H139,3,FALSE)</f>
        <v>#N/A</v>
      </c>
      <c r="D10" s="387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48"/>
      <c r="N10" s="51" t="s">
        <v>49</v>
      </c>
      <c r="O10" s="47" t="s">
        <v>255</v>
      </c>
      <c r="P10" s="148"/>
      <c r="Q10" s="148"/>
      <c r="R10" s="88"/>
      <c r="S10" s="149"/>
      <c r="T10" s="18"/>
    </row>
    <row r="11" spans="1:20" ht="12" customHeight="1" thickBot="1">
      <c r="A11" s="361"/>
      <c r="B11" s="388"/>
      <c r="C11" s="388"/>
      <c r="D11" s="388"/>
      <c r="E11" s="30"/>
      <c r="F11" s="30"/>
      <c r="G11" s="31"/>
      <c r="H11" s="42"/>
      <c r="I11" s="91"/>
      <c r="J11" s="87"/>
      <c r="K11" s="88"/>
      <c r="L11" s="93"/>
      <c r="M11" s="148"/>
      <c r="N11" s="148"/>
      <c r="O11" s="48"/>
      <c r="P11" s="35" t="s">
        <v>41</v>
      </c>
      <c r="Q11" s="148"/>
      <c r="R11" s="87"/>
      <c r="S11" s="149"/>
      <c r="T11" s="18"/>
    </row>
    <row r="12" spans="1:20" ht="15" customHeight="1" thickBot="1">
      <c r="A12" s="350">
        <v>10</v>
      </c>
      <c r="B12" s="352" t="str">
        <f>VLOOKUP(A12,'пр.взв.'!B14:C141,2,FALSE)</f>
        <v>Гладышев Петр Алексеевич</v>
      </c>
      <c r="C12" s="352" t="str">
        <f>VLOOKUP(A12,'пр.взв.'!B14:H141,3,FALSE)</f>
        <v>03.02.89 мс</v>
      </c>
      <c r="D12" s="352" t="str">
        <f>VLOOKUP(A12,'пр.взв.'!B14:F141,4,FALSE)</f>
        <v>МОС</v>
      </c>
      <c r="E12" s="86"/>
      <c r="F12" s="86"/>
      <c r="G12" s="30"/>
      <c r="H12" s="40"/>
      <c r="I12" s="32" t="s">
        <v>57</v>
      </c>
      <c r="J12" s="92"/>
      <c r="K12" s="87"/>
      <c r="L12" s="76"/>
      <c r="M12" s="148"/>
      <c r="N12" s="42"/>
      <c r="O12" s="51" t="s">
        <v>61</v>
      </c>
      <c r="P12" s="66" t="s">
        <v>251</v>
      </c>
      <c r="Q12" s="153"/>
      <c r="R12" s="43"/>
      <c r="S12" s="149"/>
      <c r="T12" s="18"/>
    </row>
    <row r="13" spans="1:20" ht="15" customHeight="1" thickBot="1">
      <c r="A13" s="351"/>
      <c r="B13" s="353"/>
      <c r="C13" s="353"/>
      <c r="D13" s="353"/>
      <c r="E13" s="32" t="s">
        <v>41</v>
      </c>
      <c r="F13" s="30"/>
      <c r="G13" s="30"/>
      <c r="H13" s="50"/>
      <c r="I13" s="163" t="s">
        <v>253</v>
      </c>
      <c r="J13" s="87"/>
      <c r="K13" s="54"/>
      <c r="L13" s="93"/>
      <c r="M13" s="35"/>
      <c r="N13" s="148"/>
      <c r="O13" s="148"/>
      <c r="P13" s="39"/>
      <c r="Q13" s="153"/>
      <c r="R13" s="43"/>
      <c r="S13" s="149"/>
      <c r="T13" s="18"/>
    </row>
    <row r="14" spans="1:20" ht="12" customHeight="1" thickBot="1">
      <c r="A14" s="351">
        <v>42</v>
      </c>
      <c r="B14" s="387" t="e">
        <f>VLOOKUP(A14,'пр.взв.'!B16:C143,2,FALSE)</f>
        <v>#N/A</v>
      </c>
      <c r="C14" s="387" t="e">
        <f>VLOOKUP(A14,'пр.взв.'!B16:H143,3,FALSE)</f>
        <v>#N/A</v>
      </c>
      <c r="D14" s="387" t="e">
        <f>VLOOKUP(A14,'пр.взв.'!B16:F143,4,FALSE)</f>
        <v>#N/A</v>
      </c>
      <c r="E14" s="33"/>
      <c r="F14" s="44"/>
      <c r="G14" s="30"/>
      <c r="H14" s="49"/>
      <c r="I14" s="90"/>
      <c r="J14" s="90"/>
      <c r="K14" s="94"/>
      <c r="L14" s="76"/>
      <c r="M14" s="150"/>
      <c r="N14" s="35" t="s">
        <v>51</v>
      </c>
      <c r="O14" s="36"/>
      <c r="P14" s="43"/>
      <c r="Q14" s="175">
        <v>10</v>
      </c>
      <c r="R14" s="43"/>
      <c r="S14" s="149"/>
      <c r="T14" s="18"/>
    </row>
    <row r="15" spans="1:20" ht="15.75" customHeight="1" thickBot="1">
      <c r="A15" s="361"/>
      <c r="B15" s="388"/>
      <c r="C15" s="388"/>
      <c r="D15" s="388"/>
      <c r="E15" s="30"/>
      <c r="F15" s="31"/>
      <c r="G15" s="32" t="s">
        <v>57</v>
      </c>
      <c r="H15" s="51"/>
      <c r="I15" s="87"/>
      <c r="J15" s="87"/>
      <c r="K15" s="54"/>
      <c r="L15" s="93"/>
      <c r="M15" s="50"/>
      <c r="N15" s="150"/>
      <c r="O15" s="36"/>
      <c r="P15" s="39"/>
      <c r="Q15" s="173" t="s">
        <v>252</v>
      </c>
      <c r="R15" s="88"/>
      <c r="S15" s="149"/>
      <c r="T15" s="18"/>
    </row>
    <row r="16" spans="1:20" ht="12" customHeight="1" thickBot="1">
      <c r="A16" s="350">
        <v>26</v>
      </c>
      <c r="B16" s="352" t="str">
        <f>VLOOKUP(A16,'пр.взв.'!B18:C145,2,FALSE)</f>
        <v>Шабуров Александр Владимирович</v>
      </c>
      <c r="C16" s="352" t="str">
        <f>VLOOKUP(A16,'пр.взв.'!B18:H145,3,FALSE)</f>
        <v>20.05.86 мс</v>
      </c>
      <c r="D16" s="352" t="str">
        <f>VLOOKUP(A16,'пр.взв.'!B18:F145,4,FALSE)</f>
        <v>УФО</v>
      </c>
      <c r="E16" s="86"/>
      <c r="F16" s="30"/>
      <c r="G16" s="163" t="s">
        <v>252</v>
      </c>
      <c r="H16" s="45"/>
      <c r="I16" s="90"/>
      <c r="J16" s="90"/>
      <c r="K16" s="94"/>
      <c r="L16" s="95"/>
      <c r="M16" s="152"/>
      <c r="N16" s="50"/>
      <c r="O16" s="35" t="s">
        <v>51</v>
      </c>
      <c r="P16" s="39"/>
      <c r="Q16" s="155"/>
      <c r="R16" s="88"/>
      <c r="S16" s="149"/>
      <c r="T16" s="18"/>
    </row>
    <row r="17" spans="1:20" ht="14.25" customHeight="1" thickBot="1">
      <c r="A17" s="351"/>
      <c r="B17" s="353"/>
      <c r="C17" s="353"/>
      <c r="D17" s="353"/>
      <c r="E17" s="32" t="s">
        <v>57</v>
      </c>
      <c r="F17" s="46"/>
      <c r="G17" s="30"/>
      <c r="H17" s="39"/>
      <c r="I17" s="87"/>
      <c r="J17" s="87"/>
      <c r="K17" s="104"/>
      <c r="L17" s="93"/>
      <c r="M17" s="148"/>
      <c r="N17" s="51" t="s">
        <v>59</v>
      </c>
      <c r="O17" s="47" t="s">
        <v>253</v>
      </c>
      <c r="P17" s="39"/>
      <c r="Q17" s="155"/>
      <c r="R17" s="88"/>
      <c r="S17" s="149"/>
      <c r="T17" s="18"/>
    </row>
    <row r="18" spans="1:20" ht="12" customHeight="1" thickBot="1">
      <c r="A18" s="351">
        <v>58</v>
      </c>
      <c r="B18" s="387" t="e">
        <f>VLOOKUP(A18,'пр.взв.'!B20:C147,2,FALSE)</f>
        <v>#N/A</v>
      </c>
      <c r="C18" s="387" t="e">
        <f>VLOOKUP(A18,'пр.взв.'!B20:H147,3,FALSE)</f>
        <v>#N/A</v>
      </c>
      <c r="D18" s="387" t="e">
        <f>VLOOKUP(A18,'пр.взв.'!B20:F147,4,FALSE)</f>
        <v>#N/A</v>
      </c>
      <c r="E18" s="33"/>
      <c r="F18" s="30"/>
      <c r="G18" s="30"/>
      <c r="H18" s="45"/>
      <c r="I18" s="90"/>
      <c r="J18" s="90"/>
      <c r="K18" s="105"/>
      <c r="L18" s="86"/>
      <c r="M18" s="86"/>
      <c r="N18" s="90"/>
      <c r="O18" s="156"/>
      <c r="P18" s="160" t="s">
        <v>39</v>
      </c>
      <c r="Q18" s="157"/>
      <c r="R18" s="174">
        <v>10</v>
      </c>
      <c r="S18" s="149"/>
      <c r="T18" s="18"/>
    </row>
    <row r="19" spans="1:20" ht="14.25" customHeight="1" thickBot="1">
      <c r="A19" s="361"/>
      <c r="B19" s="388"/>
      <c r="C19" s="388"/>
      <c r="D19" s="388"/>
      <c r="E19" s="30"/>
      <c r="F19" s="30"/>
      <c r="G19" s="30"/>
      <c r="H19" s="39"/>
      <c r="I19" s="87"/>
      <c r="J19" s="87"/>
      <c r="K19" s="102">
        <v>26</v>
      </c>
      <c r="L19" s="88"/>
      <c r="M19" s="88"/>
      <c r="N19" s="87"/>
      <c r="O19" s="51" t="s">
        <v>39</v>
      </c>
      <c r="P19" s="45" t="s">
        <v>253</v>
      </c>
      <c r="Q19" s="48"/>
      <c r="R19" s="163" t="s">
        <v>251</v>
      </c>
      <c r="S19" s="149"/>
      <c r="T19" s="18"/>
    </row>
    <row r="20" spans="1:20" ht="12" customHeight="1" thickBot="1">
      <c r="A20" s="350">
        <v>6</v>
      </c>
      <c r="B20" s="352" t="str">
        <f>VLOOKUP(A20,'пр.взв.'!B6:C133,2,FALSE)</f>
        <v>Золотухин Александр Владимирович</v>
      </c>
      <c r="C20" s="352" t="str">
        <f>VLOOKUP(A20,'пр.взв.'!B6:H133,3,FALSE)</f>
        <v>30.10.84 мс</v>
      </c>
      <c r="D20" s="352" t="str">
        <f>VLOOKUP(A20,'пр.взв.'!B6:H133,4,FALSE)</f>
        <v>МОС</v>
      </c>
      <c r="E20" s="86"/>
      <c r="F20" s="86"/>
      <c r="G20" s="34"/>
      <c r="H20" s="34"/>
      <c r="I20" s="35"/>
      <c r="J20" s="36"/>
      <c r="K20" s="163" t="s">
        <v>253</v>
      </c>
      <c r="L20" s="97"/>
      <c r="M20" s="54"/>
      <c r="N20" s="87"/>
      <c r="O20" s="88"/>
      <c r="P20" s="45"/>
      <c r="Q20" s="158"/>
      <c r="R20" s="86"/>
      <c r="S20" s="31"/>
      <c r="T20" s="18"/>
    </row>
    <row r="21" spans="1:20" ht="15" customHeight="1">
      <c r="A21" s="351"/>
      <c r="B21" s="353"/>
      <c r="C21" s="353"/>
      <c r="D21" s="353"/>
      <c r="E21" s="32" t="s">
        <v>250</v>
      </c>
      <c r="F21" s="30"/>
      <c r="G21" s="38"/>
      <c r="H21" s="39"/>
      <c r="I21" s="40"/>
      <c r="J21" s="41"/>
      <c r="K21" s="53"/>
      <c r="L21" s="87"/>
      <c r="M21" s="54"/>
      <c r="N21" s="87"/>
      <c r="O21" s="88"/>
      <c r="P21" s="43"/>
      <c r="Q21" s="159"/>
      <c r="R21" s="88"/>
      <c r="S21" s="30"/>
      <c r="T21" s="18"/>
    </row>
    <row r="22" spans="1:20" ht="12" customHeight="1" thickBot="1">
      <c r="A22" s="351">
        <v>38</v>
      </c>
      <c r="B22" s="387" t="e">
        <f>VLOOKUP(A22,'пр.взв.'!B24:C151,2,FALSE)</f>
        <v>#N/A</v>
      </c>
      <c r="C22" s="387" t="e">
        <f>VLOOKUP(A22,'пр.взв.'!B24:H151,3,FALSE)</f>
        <v>#N/A</v>
      </c>
      <c r="D22" s="387" t="e">
        <f>VLOOKUP(A22,'пр.взв.'!B24:F151,4,FALSE)</f>
        <v>#N/A</v>
      </c>
      <c r="E22" s="33"/>
      <c r="F22" s="44"/>
      <c r="G22" s="30"/>
      <c r="H22" s="45"/>
      <c r="I22" s="42"/>
      <c r="J22" s="40"/>
      <c r="K22" s="94"/>
      <c r="L22" s="90"/>
      <c r="M22" s="94"/>
      <c r="N22" s="90"/>
      <c r="O22" s="86"/>
      <c r="P22" s="86"/>
      <c r="Q22" s="164">
        <v>31</v>
      </c>
      <c r="R22" s="86"/>
      <c r="S22" s="149"/>
      <c r="T22" s="18"/>
    </row>
    <row r="23" spans="1:19" ht="17.25" customHeight="1" thickBot="1">
      <c r="A23" s="361"/>
      <c r="B23" s="388"/>
      <c r="C23" s="388"/>
      <c r="D23" s="388"/>
      <c r="E23" s="30"/>
      <c r="F23" s="31"/>
      <c r="G23" s="32" t="s">
        <v>53</v>
      </c>
      <c r="H23" s="41"/>
      <c r="I23" s="40"/>
      <c r="J23" s="42"/>
      <c r="K23" s="54"/>
      <c r="L23" s="87"/>
      <c r="M23" s="54"/>
      <c r="N23" s="84"/>
      <c r="O23" s="17"/>
      <c r="P23" s="15"/>
      <c r="Q23" s="76"/>
      <c r="R23" s="43"/>
      <c r="S23" s="7"/>
    </row>
    <row r="24" spans="1:19" ht="12" customHeight="1" thickBot="1">
      <c r="A24" s="350">
        <v>22</v>
      </c>
      <c r="B24" s="352" t="str">
        <f>VLOOKUP(A24,'пр.взв.'!B26:C153,2,FALSE)</f>
        <v>Аралов Михаил Герасимович</v>
      </c>
      <c r="C24" s="352" t="str">
        <f>VLOOKUP(A24,'пр.взв.'!B26:H153,3,FALSE)</f>
        <v>25.10.85 мс</v>
      </c>
      <c r="D24" s="352" t="str">
        <f>VLOOKUP(A24,'пр.взв.'!B26:F153,4,FALSE)</f>
        <v>ЦФО</v>
      </c>
      <c r="E24" s="86"/>
      <c r="F24" s="30"/>
      <c r="G24" s="163" t="s">
        <v>251</v>
      </c>
      <c r="H24" s="47"/>
      <c r="I24" s="41"/>
      <c r="J24" s="42"/>
      <c r="K24" s="53"/>
      <c r="L24" s="87"/>
      <c r="M24" s="54"/>
      <c r="N24" s="121"/>
      <c r="O24" s="121"/>
      <c r="P24" s="122"/>
      <c r="Q24" s="121"/>
      <c r="R24" s="121"/>
      <c r="S24" s="7"/>
    </row>
    <row r="25" spans="1:19" ht="13.5" customHeight="1">
      <c r="A25" s="351"/>
      <c r="B25" s="353"/>
      <c r="C25" s="353"/>
      <c r="D25" s="353"/>
      <c r="E25" s="32" t="s">
        <v>53</v>
      </c>
      <c r="F25" s="46"/>
      <c r="G25" s="30"/>
      <c r="H25" s="48"/>
      <c r="I25" s="42"/>
      <c r="J25" s="41"/>
      <c r="K25" s="54"/>
      <c r="L25" s="87"/>
      <c r="M25" s="54"/>
      <c r="N25" s="123"/>
      <c r="O25" s="123"/>
      <c r="P25" s="123"/>
      <c r="Q25" s="123"/>
      <c r="R25" s="123"/>
      <c r="S25" s="7"/>
    </row>
    <row r="26" spans="1:19" ht="12" customHeight="1" thickBot="1">
      <c r="A26" s="351">
        <v>54</v>
      </c>
      <c r="B26" s="387" t="e">
        <f>VLOOKUP(A26,'пр.взв.'!B28:C155,2,FALSE)</f>
        <v>#N/A</v>
      </c>
      <c r="C26" s="387" t="e">
        <f>VLOOKUP(A26,'пр.взв.'!B28:H155,3,FALSE)</f>
        <v>#N/A</v>
      </c>
      <c r="D26" s="387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94"/>
      <c r="N26" s="123"/>
      <c r="O26" s="123"/>
      <c r="P26" s="123"/>
      <c r="Q26" s="123"/>
      <c r="R26" s="123"/>
      <c r="S26" s="7"/>
    </row>
    <row r="27" spans="1:19" ht="15" customHeight="1" thickBot="1">
      <c r="A27" s="361"/>
      <c r="B27" s="388"/>
      <c r="C27" s="388"/>
      <c r="D27" s="388"/>
      <c r="E27" s="30"/>
      <c r="F27" s="30"/>
      <c r="G27" s="31"/>
      <c r="H27" s="42"/>
      <c r="I27" s="32" t="s">
        <v>61</v>
      </c>
      <c r="J27" s="52"/>
      <c r="K27" s="54"/>
      <c r="L27" s="87"/>
      <c r="M27" s="54"/>
      <c r="N27" s="84"/>
      <c r="O27" s="84"/>
      <c r="P27" s="17"/>
      <c r="Q27" s="15"/>
      <c r="R27" s="43"/>
      <c r="S27" s="7"/>
    </row>
    <row r="28" spans="1:19" ht="12" customHeight="1" thickBot="1">
      <c r="A28" s="350">
        <v>14</v>
      </c>
      <c r="B28" s="352" t="str">
        <f>VLOOKUP(A28,'пр.взв.'!B30:C157,2,FALSE)</f>
        <v>Ахмадов Арби Хусаинович</v>
      </c>
      <c r="C28" s="352" t="str">
        <f>VLOOKUP(A28,'пр.взв.'!B30:H157,3,FALSE)</f>
        <v>20.05.89 кмс</v>
      </c>
      <c r="D28" s="352" t="str">
        <f>VLOOKUP(A28,'пр.взв.'!B30:F157,4,FALSE)</f>
        <v>СКФО</v>
      </c>
      <c r="E28" s="86"/>
      <c r="F28" s="86"/>
      <c r="G28" s="30"/>
      <c r="H28" s="40"/>
      <c r="I28" s="163" t="s">
        <v>256</v>
      </c>
      <c r="J28" s="42"/>
      <c r="K28" s="87"/>
      <c r="L28" s="87"/>
      <c r="M28" s="54"/>
      <c r="N28" s="84"/>
      <c r="P28" s="15"/>
      <c r="Q28" s="76"/>
      <c r="R28" s="43"/>
      <c r="S28" s="7"/>
    </row>
    <row r="29" spans="1:19" ht="16.5" customHeight="1">
      <c r="A29" s="351"/>
      <c r="B29" s="353"/>
      <c r="C29" s="353"/>
      <c r="D29" s="353"/>
      <c r="E29" s="32" t="s">
        <v>45</v>
      </c>
      <c r="F29" s="30"/>
      <c r="G29" s="30"/>
      <c r="H29" s="50"/>
      <c r="I29" s="87"/>
      <c r="J29" s="88"/>
      <c r="K29" s="88"/>
      <c r="L29" s="87"/>
      <c r="M29" s="54"/>
      <c r="N29" s="84"/>
      <c r="O29" s="84"/>
      <c r="P29" s="84"/>
      <c r="Q29" s="84"/>
      <c r="R29" s="84"/>
      <c r="S29" s="7"/>
    </row>
    <row r="30" spans="1:19" ht="12" customHeight="1" thickBot="1">
      <c r="A30" s="351">
        <v>46</v>
      </c>
      <c r="B30" s="387" t="e">
        <f>VLOOKUP(A30,'пр.взв.'!B32:C159,2,FALSE)</f>
        <v>#N/A</v>
      </c>
      <c r="C30" s="387" t="e">
        <f>VLOOKUP(A30,'пр.взв.'!B32:H159,3,FALSE)</f>
        <v>#N/A</v>
      </c>
      <c r="D30" s="387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94"/>
      <c r="N30" s="96"/>
      <c r="O30" s="96"/>
      <c r="P30" s="96"/>
      <c r="Q30" s="96"/>
      <c r="R30" s="96"/>
      <c r="S30" s="7"/>
    </row>
    <row r="31" spans="1:19" ht="15" customHeight="1" thickBot="1">
      <c r="A31" s="361"/>
      <c r="B31" s="388"/>
      <c r="C31" s="388"/>
      <c r="D31" s="388"/>
      <c r="E31" s="30"/>
      <c r="F31" s="31"/>
      <c r="G31" s="32" t="s">
        <v>61</v>
      </c>
      <c r="H31" s="51"/>
      <c r="I31" s="87"/>
      <c r="J31" s="88"/>
      <c r="K31" s="88"/>
      <c r="L31" s="87"/>
      <c r="M31" s="54"/>
      <c r="N31" s="84"/>
      <c r="O31" s="84"/>
      <c r="P31" s="84"/>
      <c r="Q31" s="84"/>
      <c r="R31" s="84"/>
      <c r="S31" s="7"/>
    </row>
    <row r="32" spans="1:18" ht="12" customHeight="1" thickBot="1">
      <c r="A32" s="350">
        <v>30</v>
      </c>
      <c r="B32" s="352" t="str">
        <f>VLOOKUP(A32,'пр.взв.'!B34:C161,2,FALSE)</f>
        <v>Шаров Александр Валерьевич</v>
      </c>
      <c r="C32" s="352" t="str">
        <f>VLOOKUP(A32,'пр.взв.'!B34:H161,3,FALSE)</f>
        <v>23.10.79 змс</v>
      </c>
      <c r="D32" s="352" t="str">
        <f>VLOOKUP(A32,'пр.взв.'!B34:F161,4,FALSE)</f>
        <v>ПФО</v>
      </c>
      <c r="E32" s="86"/>
      <c r="F32" s="30"/>
      <c r="G32" s="163" t="s">
        <v>253</v>
      </c>
      <c r="H32" s="45"/>
      <c r="I32" s="90"/>
      <c r="J32" s="86"/>
      <c r="K32" s="86"/>
      <c r="L32" s="90"/>
      <c r="M32" s="94"/>
      <c r="N32" s="96"/>
      <c r="O32" s="96"/>
      <c r="P32" s="78"/>
      <c r="Q32" s="78"/>
      <c r="R32" s="78"/>
    </row>
    <row r="33" spans="1:18" ht="15.75" customHeight="1">
      <c r="A33" s="351"/>
      <c r="B33" s="353"/>
      <c r="C33" s="353"/>
      <c r="D33" s="353"/>
      <c r="E33" s="32" t="s">
        <v>61</v>
      </c>
      <c r="F33" s="46"/>
      <c r="G33" s="30"/>
      <c r="H33" s="39"/>
      <c r="I33" s="87"/>
      <c r="J33" s="88"/>
      <c r="K33" s="88"/>
      <c r="L33" s="87"/>
      <c r="M33" s="54"/>
      <c r="N33" s="84"/>
      <c r="O33" s="84"/>
      <c r="P33" s="79"/>
      <c r="Q33" s="79"/>
      <c r="R33" s="79"/>
    </row>
    <row r="34" spans="1:18" ht="12" customHeight="1" thickBot="1">
      <c r="A34" s="351">
        <v>62</v>
      </c>
      <c r="B34" s="387" t="e">
        <f>VLOOKUP(A34,'пр.взв.'!B36:C163,2,FALSE)</f>
        <v>#N/A</v>
      </c>
      <c r="C34" s="387" t="e">
        <f>VLOOKUP(A34,'пр.взв.'!B36:H163,3,FALSE)</f>
        <v>#N/A</v>
      </c>
      <c r="D34" s="387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94"/>
      <c r="N34" s="96"/>
      <c r="O34" s="96"/>
      <c r="P34" s="78"/>
      <c r="Q34" s="78"/>
      <c r="R34" s="78"/>
    </row>
    <row r="35" spans="1:18" ht="12" customHeight="1" thickBot="1">
      <c r="A35" s="361"/>
      <c r="B35" s="388"/>
      <c r="C35" s="388"/>
      <c r="D35" s="388"/>
      <c r="E35" s="30"/>
      <c r="F35" s="30"/>
      <c r="G35" s="30"/>
      <c r="H35" s="39"/>
      <c r="I35" s="87"/>
      <c r="J35" s="88"/>
      <c r="K35" s="88"/>
      <c r="L35" s="87"/>
      <c r="M35" s="69" t="s">
        <v>57</v>
      </c>
      <c r="N35" s="84"/>
      <c r="O35" s="84"/>
      <c r="P35" s="79"/>
      <c r="Q35" s="79"/>
      <c r="R35" s="79"/>
    </row>
    <row r="36" spans="1:18" ht="5.25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350">
        <v>4</v>
      </c>
      <c r="B37" s="352" t="str">
        <f>VLOOKUP(A37,'пр.взв.'!B6:H133,2,FALSE)</f>
        <v>Куржев Али Рамазанович</v>
      </c>
      <c r="C37" s="352" t="str">
        <f>VLOOKUP(A37,'пр.взв.'!B6:H133,3,FALSE)</f>
        <v>28.04.89 мс</v>
      </c>
      <c r="D37" s="352" t="str">
        <f>VLOOKUP(A37,'пр.взв.'!B6:H133,4,FALSE)</f>
        <v>ЦФО</v>
      </c>
      <c r="E37" s="86"/>
      <c r="F37" s="86"/>
      <c r="G37" s="34"/>
      <c r="H37" s="88"/>
      <c r="I37" s="65"/>
      <c r="J37" s="87"/>
      <c r="K37" s="88"/>
      <c r="L37" s="87"/>
      <c r="M37" s="171" t="s">
        <v>252</v>
      </c>
      <c r="N37" s="84"/>
      <c r="O37" s="84"/>
      <c r="P37" s="79"/>
      <c r="Q37" s="79"/>
      <c r="R37" s="79"/>
    </row>
    <row r="38" spans="1:18" ht="15.75" customHeight="1">
      <c r="A38" s="351"/>
      <c r="B38" s="353"/>
      <c r="C38" s="353"/>
      <c r="D38" s="353"/>
      <c r="E38" s="32" t="s">
        <v>249</v>
      </c>
      <c r="F38" s="30"/>
      <c r="G38" s="38"/>
      <c r="H38" s="39"/>
      <c r="I38" s="40"/>
      <c r="J38" s="70"/>
      <c r="K38" s="88"/>
      <c r="L38" s="87"/>
      <c r="M38" s="54"/>
      <c r="N38" s="84"/>
      <c r="O38" s="84"/>
      <c r="P38" s="79"/>
      <c r="Q38" s="79"/>
      <c r="R38" s="79"/>
    </row>
    <row r="39" spans="1:18" ht="12" customHeight="1" thickBot="1">
      <c r="A39" s="351">
        <v>36</v>
      </c>
      <c r="B39" s="387" t="e">
        <f>VLOOKUP(A39,'пр.взв.'!B8:H135,2,FALSE)</f>
        <v>#N/A</v>
      </c>
      <c r="C39" s="387" t="e">
        <f>VLOOKUP(A39,'пр.взв.'!B8:H135,3,FALSE)</f>
        <v>#N/A</v>
      </c>
      <c r="D39" s="387" t="e">
        <f>VLOOKUP(A39,'пр.взв.'!B8:H135,4,FALSE)</f>
        <v>#N/A</v>
      </c>
      <c r="E39" s="33"/>
      <c r="F39" s="44"/>
      <c r="G39" s="30"/>
      <c r="H39" s="45"/>
      <c r="I39" s="42"/>
      <c r="J39" s="87"/>
      <c r="K39" s="88"/>
      <c r="L39" s="87"/>
      <c r="M39" s="54"/>
      <c r="N39" s="84"/>
      <c r="O39" s="84"/>
      <c r="P39" s="79"/>
      <c r="Q39" s="79"/>
      <c r="R39" s="79"/>
    </row>
    <row r="40" spans="1:18" ht="13.5" customHeight="1" thickBot="1">
      <c r="A40" s="361"/>
      <c r="B40" s="388"/>
      <c r="C40" s="388"/>
      <c r="D40" s="388"/>
      <c r="E40" s="30"/>
      <c r="F40" s="31"/>
      <c r="G40" s="32" t="s">
        <v>249</v>
      </c>
      <c r="H40" s="41"/>
      <c r="I40" s="40"/>
      <c r="J40" s="90"/>
      <c r="K40" s="86"/>
      <c r="L40" s="90"/>
      <c r="M40" s="94"/>
      <c r="N40" s="96"/>
      <c r="O40" s="96"/>
      <c r="P40" s="78"/>
      <c r="Q40" s="78"/>
      <c r="R40" s="78"/>
    </row>
    <row r="41" spans="1:18" ht="12" customHeight="1" thickBot="1">
      <c r="A41" s="350">
        <v>20</v>
      </c>
      <c r="B41" s="352" t="str">
        <f>VLOOKUP(A41,'пр.взв.'!B10:H137,2,FALSE)</f>
        <v>Вареник Максим Витальевич</v>
      </c>
      <c r="C41" s="352" t="str">
        <f>VLOOKUP(A41,'пр.взв.'!B10:H137,3,FALSE)</f>
        <v>02.01.89 мс</v>
      </c>
      <c r="D41" s="352" t="str">
        <f>VLOOKUP(A41,'пр.взв.'!B10:H137,4,FALSE)</f>
        <v>УФО</v>
      </c>
      <c r="E41" s="86"/>
      <c r="F41" s="30"/>
      <c r="G41" s="163" t="s">
        <v>253</v>
      </c>
      <c r="H41" s="66"/>
      <c r="I41" s="67"/>
      <c r="J41" s="87"/>
      <c r="K41" s="88"/>
      <c r="L41" s="87"/>
      <c r="M41" s="54"/>
      <c r="N41" s="84"/>
      <c r="O41" s="84"/>
      <c r="P41" s="79"/>
      <c r="Q41" s="79"/>
      <c r="R41" s="79"/>
    </row>
    <row r="42" spans="1:18" ht="15.75" customHeight="1">
      <c r="A42" s="351"/>
      <c r="B42" s="353"/>
      <c r="C42" s="353"/>
      <c r="D42" s="353"/>
      <c r="E42" s="32" t="s">
        <v>51</v>
      </c>
      <c r="F42" s="46"/>
      <c r="G42" s="30"/>
      <c r="H42" s="39"/>
      <c r="I42" s="68"/>
      <c r="J42" s="42"/>
      <c r="K42" s="88"/>
      <c r="L42" s="87"/>
      <c r="M42" s="54"/>
      <c r="N42" s="84"/>
      <c r="O42" s="84"/>
      <c r="P42" s="79"/>
      <c r="Q42" s="79"/>
      <c r="R42" s="79"/>
    </row>
    <row r="43" spans="1:18" ht="12" customHeight="1" thickBot="1">
      <c r="A43" s="351">
        <v>52</v>
      </c>
      <c r="B43" s="387" t="e">
        <f>VLOOKUP(A43,'пр.взв.'!B12:H139,2,FALSE)</f>
        <v>#N/A</v>
      </c>
      <c r="C43" s="387" t="e">
        <f>VLOOKUP(A43,'пр.взв.'!B12:H139,3,FALSE)</f>
        <v>#N/A</v>
      </c>
      <c r="D43" s="387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84"/>
      <c r="P43" s="79"/>
      <c r="Q43" s="79"/>
      <c r="R43" s="79"/>
    </row>
    <row r="44" spans="1:18" ht="12" customHeight="1" thickBot="1">
      <c r="A44" s="361"/>
      <c r="B44" s="388"/>
      <c r="C44" s="388"/>
      <c r="D44" s="388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</row>
    <row r="45" spans="1:18" ht="14.25" customHeight="1" thickBot="1">
      <c r="A45" s="350">
        <v>12</v>
      </c>
      <c r="B45" s="352" t="str">
        <f>VLOOKUP(A45,'пр.взв.'!B14:H141,2,FALSE)</f>
        <v>Матевосян Левон Эдуардович</v>
      </c>
      <c r="C45" s="352" t="str">
        <f>VLOOKUP(A45,'пр.взв.'!B14:H141,3,FALSE)</f>
        <v>30.10.88 мс</v>
      </c>
      <c r="D45" s="352" t="str">
        <f>VLOOKUP(A45,'пр.взв.'!B14:H141,4,FALSE)</f>
        <v>ЮФО</v>
      </c>
      <c r="E45" s="86"/>
      <c r="F45" s="86"/>
      <c r="G45" s="30"/>
      <c r="H45" s="40"/>
      <c r="I45" s="32" t="s">
        <v>249</v>
      </c>
      <c r="J45" s="92"/>
      <c r="K45" s="88"/>
      <c r="L45" s="87"/>
      <c r="M45" s="54"/>
      <c r="N45" s="84"/>
      <c r="O45" s="84"/>
      <c r="P45" s="79"/>
      <c r="Q45" s="79"/>
      <c r="R45" s="79"/>
    </row>
    <row r="46" spans="1:18" ht="15.75" customHeight="1" thickBot="1">
      <c r="A46" s="351"/>
      <c r="B46" s="353"/>
      <c r="C46" s="353"/>
      <c r="D46" s="353"/>
      <c r="E46" s="32" t="s">
        <v>43</v>
      </c>
      <c r="F46" s="30"/>
      <c r="G46" s="30"/>
      <c r="H46" s="50"/>
      <c r="I46" s="163" t="s">
        <v>255</v>
      </c>
      <c r="J46" s="87"/>
      <c r="K46" s="54"/>
      <c r="L46" s="87"/>
      <c r="M46" s="54"/>
      <c r="N46" s="84"/>
      <c r="O46" s="84"/>
      <c r="P46" s="79"/>
      <c r="Q46" s="79"/>
      <c r="R46" s="79"/>
    </row>
    <row r="47" spans="1:18" ht="12" customHeight="1" thickBot="1">
      <c r="A47" s="351">
        <v>44</v>
      </c>
      <c r="B47" s="387" t="e">
        <f>VLOOKUP(A47,'пр.взв.'!B16:H143,2,FALSE)</f>
        <v>#N/A</v>
      </c>
      <c r="C47" s="387" t="e">
        <f>VLOOKUP(A47,'пр.взв.'!B16:H143,3,FALSE)</f>
        <v>#N/A</v>
      </c>
      <c r="D47" s="387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94"/>
      <c r="N47" s="96"/>
      <c r="O47" s="96"/>
      <c r="P47" s="78"/>
      <c r="Q47" s="78"/>
      <c r="R47" s="78"/>
    </row>
    <row r="48" spans="1:18" ht="16.5" customHeight="1" thickBot="1">
      <c r="A48" s="361"/>
      <c r="B48" s="388"/>
      <c r="C48" s="388"/>
      <c r="D48" s="388"/>
      <c r="E48" s="30"/>
      <c r="F48" s="31"/>
      <c r="G48" s="32" t="s">
        <v>59</v>
      </c>
      <c r="H48" s="51"/>
      <c r="I48" s="87"/>
      <c r="J48" s="87"/>
      <c r="K48" s="54"/>
      <c r="L48" s="87"/>
      <c r="M48" s="54"/>
      <c r="N48" s="84"/>
      <c r="O48" s="84"/>
      <c r="P48" s="79"/>
      <c r="Q48" s="79"/>
      <c r="R48" s="79"/>
    </row>
    <row r="49" spans="1:18" ht="12" customHeight="1" thickBot="1">
      <c r="A49" s="350">
        <v>28</v>
      </c>
      <c r="B49" s="352" t="str">
        <f>VLOOKUP(A49,'пр.взв.'!B18:H145,2,FALSE)</f>
        <v>Чупрасов Павел Андреевич</v>
      </c>
      <c r="C49" s="352" t="str">
        <f>VLOOKUP(A49,'пр.взв.'!B18:H145,3,FALSE)</f>
        <v>03.06.82, МС</v>
      </c>
      <c r="D49" s="352" t="str">
        <f>VLOOKUP(A49,'пр.взв.'!B18:H145,4,FALSE)</f>
        <v>СФО</v>
      </c>
      <c r="E49" s="86"/>
      <c r="F49" s="30"/>
      <c r="G49" s="163" t="s">
        <v>252</v>
      </c>
      <c r="H49" s="45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5" customHeight="1">
      <c r="A50" s="351"/>
      <c r="B50" s="353"/>
      <c r="C50" s="353"/>
      <c r="D50" s="353"/>
      <c r="E50" s="32" t="s">
        <v>59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</row>
    <row r="51" spans="1:18" ht="12" customHeight="1" thickBot="1">
      <c r="A51" s="351">
        <v>60</v>
      </c>
      <c r="B51" s="387" t="e">
        <f>VLOOKUP(A51,'пр.взв.'!B20:H147,2,FALSE)</f>
        <v>#N/A</v>
      </c>
      <c r="C51" s="387" t="e">
        <f>VLOOKUP(A51,'пр.взв.'!B20:H147,3,FALSE)</f>
        <v>#N/A</v>
      </c>
      <c r="D51" s="387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8.75" customHeight="1" thickBot="1">
      <c r="A52" s="361"/>
      <c r="B52" s="388"/>
      <c r="C52" s="388"/>
      <c r="D52" s="388"/>
      <c r="E52" s="30"/>
      <c r="F52" s="30"/>
      <c r="G52" s="30"/>
      <c r="H52" s="39"/>
      <c r="I52" s="87"/>
      <c r="J52" s="87"/>
      <c r="K52" s="32" t="s">
        <v>249</v>
      </c>
      <c r="L52" s="99"/>
      <c r="M52" s="54"/>
      <c r="N52" s="84"/>
      <c r="O52" s="84"/>
      <c r="P52" s="79"/>
      <c r="Q52" s="79"/>
      <c r="R52" s="79"/>
    </row>
    <row r="53" spans="1:18" ht="12" customHeight="1" thickBot="1">
      <c r="A53" s="350">
        <v>8</v>
      </c>
      <c r="B53" s="352" t="str">
        <f>VLOOKUP(A53,'пр.взв.'!B6:H133,2,FALSE)</f>
        <v>Пирогов Артём Владимирович</v>
      </c>
      <c r="C53" s="352" t="str">
        <f>VLOOKUP(A53,'пр.взв.'!B6:H133,3,FALSE)</f>
        <v>08.06.89 кмс</v>
      </c>
      <c r="D53" s="352" t="str">
        <f>VLOOKUP(A53,'пр.взв.'!B6:H133,4,FALSE)</f>
        <v>ДВФ0</v>
      </c>
      <c r="E53" s="86"/>
      <c r="F53" s="86"/>
      <c r="G53" s="34"/>
      <c r="H53" s="34"/>
      <c r="I53" s="35"/>
      <c r="J53" s="36"/>
      <c r="K53" s="163" t="s">
        <v>253</v>
      </c>
      <c r="L53" s="88"/>
      <c r="M53" s="88"/>
      <c r="N53" s="79"/>
      <c r="O53" s="79"/>
      <c r="P53" s="79"/>
      <c r="Q53" s="79"/>
      <c r="R53" s="79"/>
    </row>
    <row r="54" spans="1:18" ht="16.5" customHeight="1">
      <c r="A54" s="351"/>
      <c r="B54" s="353"/>
      <c r="C54" s="353"/>
      <c r="D54" s="353"/>
      <c r="E54" s="32" t="s">
        <v>39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51">
        <v>40</v>
      </c>
      <c r="B55" s="387" t="e">
        <f>VLOOKUP(A55,'пр.взв.'!B24:H151,2,FALSE)</f>
        <v>#N/A</v>
      </c>
      <c r="C55" s="387" t="e">
        <f>VLOOKUP(A55,'пр.взв.'!B24:H151,3,FALSE)</f>
        <v>#N/A</v>
      </c>
      <c r="D55" s="387" t="e">
        <f>VLOOKUP(A55,'пр.взв.'!B24:H151,4,FALSE)</f>
        <v>#N/A</v>
      </c>
      <c r="E55" s="33"/>
      <c r="F55" s="44"/>
      <c r="G55" s="30"/>
      <c r="H55" s="45"/>
      <c r="I55" s="42"/>
      <c r="J55" s="40"/>
      <c r="K55" s="94"/>
      <c r="L55" s="86"/>
      <c r="M55" s="86"/>
      <c r="N55" s="78"/>
      <c r="O55" s="78"/>
      <c r="P55" s="78"/>
      <c r="Q55" s="78"/>
      <c r="R55" s="78"/>
    </row>
    <row r="56" spans="1:18" ht="16.5" customHeight="1" thickBot="1">
      <c r="A56" s="361"/>
      <c r="B56" s="388"/>
      <c r="C56" s="388"/>
      <c r="D56" s="388"/>
      <c r="E56" s="30"/>
      <c r="F56" s="31"/>
      <c r="G56" s="32" t="s">
        <v>39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50">
        <v>24</v>
      </c>
      <c r="B57" s="352" t="str">
        <f>VLOOKUP(A57,'пр.взв.'!B26:H153,2,FALSE)</f>
        <v>Дмитриев Владимир Александрович</v>
      </c>
      <c r="C57" s="352" t="str">
        <f>VLOOKUP(A57,'пр.взв.'!B26:H153,3,FALSE)</f>
        <v>31.01.89 кмс</v>
      </c>
      <c r="D57" s="352" t="str">
        <f>VLOOKUP(A57,'пр.взв.'!B26:H153,4,FALSE)</f>
        <v>ЦФО</v>
      </c>
      <c r="E57" s="86"/>
      <c r="F57" s="30"/>
      <c r="G57" s="163" t="s">
        <v>253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</row>
    <row r="58" spans="1:18" ht="15" customHeight="1">
      <c r="A58" s="351"/>
      <c r="B58" s="353"/>
      <c r="C58" s="353"/>
      <c r="D58" s="353"/>
      <c r="E58" s="32" t="s">
        <v>55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51">
        <v>56</v>
      </c>
      <c r="B59" s="387" t="e">
        <f>VLOOKUP(A59,'пр.взв.'!B28:H155,2,FALSE)</f>
        <v>#N/A</v>
      </c>
      <c r="C59" s="387" t="e">
        <f>VLOOKUP(A59,'пр.взв.'!B28:H155,3,FALSE)</f>
        <v>#N/A</v>
      </c>
      <c r="D59" s="387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6"/>
      <c r="N59" s="78"/>
      <c r="O59" s="78"/>
      <c r="P59" s="78"/>
      <c r="Q59" s="78"/>
      <c r="R59" s="78"/>
    </row>
    <row r="60" spans="1:18" ht="14.25" customHeight="1" thickBot="1">
      <c r="A60" s="361"/>
      <c r="B60" s="388"/>
      <c r="C60" s="388"/>
      <c r="D60" s="388"/>
      <c r="E60" s="30"/>
      <c r="F60" s="30"/>
      <c r="G60" s="31"/>
      <c r="H60" s="42"/>
      <c r="I60" s="32" t="s">
        <v>39</v>
      </c>
      <c r="J60" s="52"/>
      <c r="K60" s="54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50">
        <v>16</v>
      </c>
      <c r="B61" s="352" t="str">
        <f>VLOOKUP(A61,'пр.взв.'!B30:H157,2,FALSE)</f>
        <v>Суханов Денис Николаевич</v>
      </c>
      <c r="C61" s="352" t="str">
        <f>VLOOKUP(A61,'пр.взв.'!B30:H157,3,FALSE)</f>
        <v>20.03.91, МСМК</v>
      </c>
      <c r="D61" s="352" t="str">
        <f>VLOOKUP(A61,'пр.взв.'!B30:H157,4,FALSE)</f>
        <v>УФО</v>
      </c>
      <c r="E61" s="86"/>
      <c r="F61" s="86"/>
      <c r="G61" s="30"/>
      <c r="H61" s="40"/>
      <c r="I61" s="163" t="s">
        <v>253</v>
      </c>
      <c r="J61" s="42"/>
      <c r="K61" s="88"/>
      <c r="L61" s="88"/>
      <c r="M61" s="88"/>
      <c r="N61" s="79"/>
      <c r="O61" s="79"/>
      <c r="P61" s="79"/>
      <c r="Q61" s="79"/>
      <c r="R61" s="79"/>
    </row>
    <row r="62" spans="1:18" ht="17.25" customHeight="1">
      <c r="A62" s="351"/>
      <c r="B62" s="353"/>
      <c r="C62" s="353"/>
      <c r="D62" s="353"/>
      <c r="E62" s="32" t="s">
        <v>47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9" ht="12" customHeight="1" thickBot="1">
      <c r="A63" s="351">
        <v>48</v>
      </c>
      <c r="B63" s="387" t="e">
        <f>VLOOKUP(A63,'пр.взв.'!B32:H159,2,FALSE)</f>
        <v>#N/A</v>
      </c>
      <c r="C63" s="387" t="e">
        <f>VLOOKUP(A63,'пр.взв.'!B32:H159,3,FALSE)</f>
        <v>#N/A</v>
      </c>
      <c r="D63" s="387" t="e">
        <f>VLOOKUP(A63,'пр.взв.'!B32:H159,4,FALSE)</f>
        <v>#N/A</v>
      </c>
      <c r="E63" s="33"/>
      <c r="F63" s="44"/>
      <c r="G63" s="30"/>
      <c r="H63" s="49"/>
      <c r="I63" s="90"/>
    </row>
    <row r="64" spans="1:18" ht="16.5" customHeight="1" thickBot="1">
      <c r="A64" s="361"/>
      <c r="B64" s="388"/>
      <c r="C64" s="388"/>
      <c r="D64" s="388"/>
      <c r="E64" s="30"/>
      <c r="F64" s="31"/>
      <c r="G64" s="32" t="s">
        <v>63</v>
      </c>
      <c r="H64" s="51"/>
      <c r="I64" s="87"/>
      <c r="J64" s="107" t="str">
        <f>HYPERLINK('[1]реквизиты'!$A$6)</f>
        <v>Гл. судья, судья МК</v>
      </c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</row>
    <row r="65" spans="1:18" ht="12.75" customHeight="1" thickBot="1">
      <c r="A65" s="350">
        <v>32</v>
      </c>
      <c r="B65" s="352" t="str">
        <f>VLOOKUP(A65,'пр.взв.'!B34:H161,2,FALSE)</f>
        <v>Перепелюк Андрей Александрович</v>
      </c>
      <c r="C65" s="352" t="str">
        <f>VLOOKUP(A65,'пр.взв.'!B34:H161,3,FALSE)</f>
        <v>06.08.85 мс</v>
      </c>
      <c r="D65" s="352" t="str">
        <f>VLOOKUP(A65,'пр.взв.'!B34:H161,4,FALSE)</f>
        <v>МОС</v>
      </c>
      <c r="E65" s="86"/>
      <c r="F65" s="30"/>
      <c r="G65" s="163" t="s">
        <v>252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8"/>
    </row>
    <row r="66" spans="1:18" ht="16.5" customHeight="1">
      <c r="A66" s="351"/>
      <c r="B66" s="353"/>
      <c r="C66" s="353"/>
      <c r="D66" s="353"/>
      <c r="E66" s="32" t="s">
        <v>63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</row>
    <row r="67" spans="1:18" ht="12" customHeight="1" thickBot="1">
      <c r="A67" s="351">
        <v>64</v>
      </c>
      <c r="B67" s="387" t="e">
        <f>VLOOKUP(A67,'пр.взв.'!B36:H163,2,FALSE)</f>
        <v>#N/A</v>
      </c>
      <c r="C67" s="387" t="e">
        <f>VLOOKUP(A67,'пр.взв.'!B36:H163,3,FALSE)</f>
        <v>#N/A</v>
      </c>
      <c r="D67" s="387" t="e">
        <f>VLOOKUP(A67,'пр.взв.'!B36:H163,4,FALSE)</f>
        <v>#N/A</v>
      </c>
      <c r="E67" s="33"/>
      <c r="F67" s="30"/>
      <c r="G67" s="30"/>
      <c r="H67" s="21"/>
      <c r="I67" s="25"/>
      <c r="J67" s="107" t="str">
        <f>HYPERLINK('[1]реквизиты'!$A$8)</f>
        <v>Гл. секретарь, судья МК</v>
      </c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</row>
    <row r="68" spans="1:18" ht="13.5" customHeight="1" thickBot="1">
      <c r="A68" s="361"/>
      <c r="B68" s="388"/>
      <c r="C68" s="388"/>
      <c r="D68" s="388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8"/>
    </row>
    <row r="69" spans="1:18" ht="6.75" customHeight="1">
      <c r="A69" s="78"/>
      <c r="B69" s="78"/>
      <c r="C69" s="78"/>
      <c r="D69" s="78"/>
      <c r="E69" s="78"/>
      <c r="F69" s="78"/>
      <c r="G69" s="78"/>
      <c r="H69" s="78"/>
      <c r="I69" s="78"/>
      <c r="J69" s="96"/>
      <c r="K69" s="96"/>
      <c r="L69" s="96"/>
      <c r="M69" s="96"/>
      <c r="N69" s="96"/>
      <c r="O69" s="96"/>
      <c r="P69" s="96"/>
      <c r="Q69" s="96"/>
      <c r="R69" s="78"/>
    </row>
    <row r="70" spans="1:18" ht="12" customHeight="1">
      <c r="A70" s="78"/>
      <c r="B70" s="78"/>
      <c r="C70" s="78"/>
      <c r="D70" s="78"/>
      <c r="E70" s="78"/>
      <c r="F70" s="78"/>
      <c r="G70" s="78"/>
      <c r="H70" s="22">
        <f>HYPERLINK('[1]реквизиты'!$A$22)</f>
      </c>
      <c r="I70" s="25"/>
      <c r="J70" s="25"/>
      <c r="K70" s="25"/>
      <c r="L70" s="84"/>
      <c r="M70" s="84"/>
      <c r="N70" s="84"/>
      <c r="O70" s="84"/>
      <c r="P70" s="84"/>
      <c r="Q70" s="22">
        <f>HYPERLINK('[1]реквизиты'!$G$22)</f>
      </c>
      <c r="R70" s="79"/>
    </row>
    <row r="71" spans="1:18" ht="12" customHeight="1">
      <c r="A71" s="79"/>
      <c r="B71" s="79"/>
      <c r="C71" s="79"/>
      <c r="D71" s="79"/>
      <c r="E71" s="79"/>
      <c r="F71" s="79"/>
      <c r="G71" s="79"/>
      <c r="H71" s="79"/>
      <c r="I71" s="79"/>
      <c r="J71" s="84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scale="90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1">
      <selection activeCell="A1" sqref="A1:R1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7.00390625" style="0" customWidth="1"/>
    <col min="4" max="4" width="7.7109375" style="0" customWidth="1"/>
    <col min="5" max="8" width="4.7109375" style="0" customWidth="1"/>
    <col min="9" max="9" width="5.28125" style="0" customWidth="1"/>
    <col min="10" max="10" width="4.7109375" style="0" customWidth="1"/>
    <col min="11" max="11" width="5.140625" style="0" customWidth="1"/>
    <col min="12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89" t="s">
        <v>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06"/>
      <c r="T1" s="106"/>
      <c r="U1" s="106"/>
      <c r="V1" s="106"/>
      <c r="W1" s="106"/>
      <c r="X1" s="106"/>
    </row>
    <row r="2" spans="2:18" ht="16.5" customHeight="1" thickBot="1">
      <c r="B2" s="74"/>
      <c r="C2" s="347" t="s">
        <v>31</v>
      </c>
      <c r="D2" s="347"/>
      <c r="E2" s="347"/>
      <c r="F2" s="347"/>
      <c r="G2" s="347"/>
      <c r="H2" s="416"/>
      <c r="I2" s="390" t="str">
        <f>HYPERLINK('[1]реквизиты'!$A$2)</f>
        <v>Чемпионат России по САМБО среди мужчин</v>
      </c>
      <c r="J2" s="391"/>
      <c r="K2" s="391"/>
      <c r="L2" s="391"/>
      <c r="M2" s="391"/>
      <c r="N2" s="391"/>
      <c r="O2" s="391"/>
      <c r="P2" s="391"/>
      <c r="Q2" s="391"/>
      <c r="R2" s="392"/>
    </row>
    <row r="3" spans="1:20" ht="12.75" customHeight="1" thickBot="1">
      <c r="A3" s="100"/>
      <c r="B3" s="100"/>
      <c r="C3" s="85"/>
      <c r="D3" s="29"/>
      <c r="E3" s="379" t="str">
        <f>HYPERLINK('[1]реквизиты'!$A$3)</f>
        <v>7-12  марта  2012 г.  г. Пермь</v>
      </c>
      <c r="F3" s="380"/>
      <c r="G3" s="380"/>
      <c r="H3" s="380"/>
      <c r="I3" s="380"/>
      <c r="J3" s="380"/>
      <c r="K3" s="380"/>
      <c r="L3" s="380"/>
      <c r="M3" s="380"/>
      <c r="N3" s="380"/>
      <c r="O3" s="78"/>
      <c r="P3" s="381" t="str">
        <f>HYPERLINK('пр.взв.'!G3)</f>
        <v>в.к.74 кг</v>
      </c>
      <c r="Q3" s="382"/>
      <c r="R3" s="383"/>
      <c r="S3" s="71"/>
      <c r="T3" s="71"/>
    </row>
    <row r="4" spans="1:18" ht="12" customHeight="1" thickBot="1">
      <c r="A4" s="350">
        <v>1</v>
      </c>
      <c r="B4" s="366" t="str">
        <f>VLOOKUP(A4,'пр.взв.'!B6:C133,2,FALSE)</f>
        <v>Башкиров Юрий Юрьевич</v>
      </c>
      <c r="C4" s="366" t="str">
        <f>VLOOKUP(A4,'пр.взв.'!B6:H133,3,FALSE)</f>
        <v>07.11.92 кмс</v>
      </c>
      <c r="D4" s="366" t="str">
        <f>VLOOKUP(A4,'пр.взв.'!B6:F133,4,FALSE)</f>
        <v>ДВФ0</v>
      </c>
      <c r="E4" s="86"/>
      <c r="F4" s="86"/>
      <c r="G4" s="34"/>
      <c r="H4" s="73" t="s">
        <v>10</v>
      </c>
      <c r="I4" s="65"/>
      <c r="J4" s="87"/>
      <c r="K4" s="88"/>
      <c r="L4" s="88"/>
      <c r="M4" s="88"/>
      <c r="N4" s="79"/>
      <c r="O4" s="75"/>
      <c r="P4" s="384"/>
      <c r="Q4" s="385"/>
      <c r="R4" s="386"/>
    </row>
    <row r="5" spans="1:18" ht="15" customHeight="1">
      <c r="A5" s="351"/>
      <c r="B5" s="364"/>
      <c r="C5" s="364"/>
      <c r="D5" s="364"/>
      <c r="E5" s="32" t="s">
        <v>64</v>
      </c>
      <c r="F5" s="30"/>
      <c r="G5" s="38"/>
      <c r="H5" s="39"/>
      <c r="I5" s="40"/>
      <c r="J5" s="70"/>
      <c r="K5" s="88"/>
      <c r="L5" s="88"/>
      <c r="M5" s="88"/>
      <c r="N5" s="79"/>
      <c r="O5" s="79"/>
      <c r="P5" s="79"/>
      <c r="Q5" s="79"/>
      <c r="R5" s="79"/>
    </row>
    <row r="6" spans="1:20" ht="12" customHeight="1" thickBot="1">
      <c r="A6" s="351">
        <v>33</v>
      </c>
      <c r="B6" s="353" t="str">
        <f>VLOOKUP(A6,'пр.взв.'!B8:C135,2,FALSE)</f>
        <v>Латкин Станислав Владимирович</v>
      </c>
      <c r="C6" s="353" t="str">
        <f>VLOOKUP(A6,'пр.взв.'!B8:H135,3,FALSE)</f>
        <v>17.07.90 кмс</v>
      </c>
      <c r="D6" s="353" t="str">
        <f>VLOOKUP(A6,'пр.взв.'!B8:F135,4,FALSE)</f>
        <v>СФО</v>
      </c>
      <c r="E6" s="163" t="s">
        <v>251</v>
      </c>
      <c r="F6" s="44"/>
      <c r="G6" s="30"/>
      <c r="H6" s="45"/>
      <c r="I6" s="42"/>
      <c r="J6" s="87"/>
      <c r="K6" s="88"/>
      <c r="L6" s="8"/>
      <c r="M6" s="35"/>
      <c r="N6" s="148"/>
      <c r="O6" s="148"/>
      <c r="P6" s="148"/>
      <c r="Q6" s="407" t="s">
        <v>26</v>
      </c>
      <c r="R6" s="407"/>
      <c r="S6" s="18"/>
      <c r="T6" s="18"/>
    </row>
    <row r="7" spans="1:20" ht="13.5" customHeight="1" thickBot="1">
      <c r="A7" s="361"/>
      <c r="B7" s="364"/>
      <c r="C7" s="364"/>
      <c r="D7" s="364"/>
      <c r="E7" s="30"/>
      <c r="F7" s="31"/>
      <c r="G7" s="32" t="s">
        <v>48</v>
      </c>
      <c r="H7" s="41"/>
      <c r="I7" s="40"/>
      <c r="J7" s="90"/>
      <c r="K7" s="86"/>
      <c r="L7" s="95"/>
      <c r="M7" s="35"/>
      <c r="N7" s="148"/>
      <c r="O7" s="148"/>
      <c r="P7" s="148"/>
      <c r="Q7" s="407"/>
      <c r="R7" s="407"/>
      <c r="S7" s="18"/>
      <c r="T7" s="18"/>
    </row>
    <row r="8" spans="1:20" ht="12" customHeight="1" thickBot="1">
      <c r="A8" s="350">
        <v>17</v>
      </c>
      <c r="B8" s="366" t="str">
        <f>VLOOKUP(A8,'пр.взв.'!B10:C137,2,FALSE)</f>
        <v>Мамедов Эльвин Михайлович</v>
      </c>
      <c r="C8" s="366" t="str">
        <f>VLOOKUP(A8,'пр.взв.'!B10:H137,3,FALSE)</f>
        <v>04.01.1991 мс</v>
      </c>
      <c r="D8" s="366" t="str">
        <f>VLOOKUP(A8,'пр.взв.'!B10:F137,4,FALSE)</f>
        <v>СЗФО</v>
      </c>
      <c r="E8" s="86"/>
      <c r="F8" s="30"/>
      <c r="G8" s="163" t="s">
        <v>252</v>
      </c>
      <c r="H8" s="66"/>
      <c r="I8" s="67"/>
      <c r="J8" s="87"/>
      <c r="K8" s="88"/>
      <c r="L8" s="76"/>
      <c r="M8" s="150"/>
      <c r="N8" s="35" t="s">
        <v>40</v>
      </c>
      <c r="O8" s="151"/>
      <c r="P8" s="35"/>
      <c r="Q8" s="36"/>
      <c r="R8" s="37"/>
      <c r="S8" s="18"/>
      <c r="T8" s="18"/>
    </row>
    <row r="9" spans="1:20" ht="14.25" customHeight="1">
      <c r="A9" s="351"/>
      <c r="B9" s="364"/>
      <c r="C9" s="364"/>
      <c r="D9" s="364"/>
      <c r="E9" s="32" t="s">
        <v>48</v>
      </c>
      <c r="F9" s="46"/>
      <c r="G9" s="30"/>
      <c r="H9" s="39"/>
      <c r="I9" s="68"/>
      <c r="J9" s="42"/>
      <c r="K9" s="88"/>
      <c r="L9" s="93"/>
      <c r="M9" s="50"/>
      <c r="N9" s="150"/>
      <c r="O9" s="36"/>
      <c r="P9" s="148"/>
      <c r="Q9" s="148"/>
      <c r="R9" s="43"/>
      <c r="S9" s="18"/>
      <c r="T9" s="18"/>
    </row>
    <row r="10" spans="1:20" ht="12" customHeight="1" thickBot="1">
      <c r="A10" s="351">
        <v>49</v>
      </c>
      <c r="B10" s="393" t="e">
        <f>VLOOKUP(A10,'пр.взв.'!B12:C139,2,FALSE)</f>
        <v>#N/A</v>
      </c>
      <c r="C10" s="393" t="e">
        <f>VLOOKUP(A10,'пр.взв.'!B12:H139,3,FALSE)</f>
        <v>#N/A</v>
      </c>
      <c r="D10" s="393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52"/>
      <c r="N10" s="50"/>
      <c r="O10" s="35" t="s">
        <v>40</v>
      </c>
      <c r="P10" s="148"/>
      <c r="Q10" s="148"/>
      <c r="R10" s="43"/>
      <c r="S10" s="18"/>
      <c r="T10" s="18"/>
    </row>
    <row r="11" spans="1:20" ht="12" customHeight="1" thickBot="1">
      <c r="A11" s="361"/>
      <c r="B11" s="394"/>
      <c r="C11" s="394"/>
      <c r="D11" s="394"/>
      <c r="E11" s="30"/>
      <c r="F11" s="30"/>
      <c r="G11" s="31"/>
      <c r="H11" s="42"/>
      <c r="I11" s="91"/>
      <c r="J11" s="87"/>
      <c r="K11" s="88"/>
      <c r="L11" s="93"/>
      <c r="M11" s="148"/>
      <c r="N11" s="51" t="s">
        <v>48</v>
      </c>
      <c r="O11" s="47" t="s">
        <v>251</v>
      </c>
      <c r="P11" s="148"/>
      <c r="Q11" s="148"/>
      <c r="R11" s="88"/>
      <c r="S11" s="18"/>
      <c r="T11" s="18"/>
    </row>
    <row r="12" spans="1:20" ht="15.75" customHeight="1" thickBot="1">
      <c r="A12" s="350">
        <v>9</v>
      </c>
      <c r="B12" s="366" t="str">
        <f>VLOOKUP(A12,'пр.взв.'!B14:C141,2,FALSE)</f>
        <v>Сайфутдинов Юрий Наилович</v>
      </c>
      <c r="C12" s="366" t="str">
        <f>VLOOKUP(A12,'пр.взв.'!B14:H141,3,FALSE)</f>
        <v>22.08.88 мс</v>
      </c>
      <c r="D12" s="366" t="str">
        <f>VLOOKUP(A12,'пр.взв.'!B14:F141,4,FALSE)</f>
        <v>ЮФО</v>
      </c>
      <c r="E12" s="86"/>
      <c r="F12" s="86"/>
      <c r="G12" s="30"/>
      <c r="H12" s="40"/>
      <c r="I12" s="32" t="s">
        <v>56</v>
      </c>
      <c r="J12" s="92"/>
      <c r="K12" s="87"/>
      <c r="L12" s="93"/>
      <c r="M12" s="148"/>
      <c r="N12" s="148"/>
      <c r="O12" s="48"/>
      <c r="P12" s="35" t="s">
        <v>40</v>
      </c>
      <c r="Q12" s="148"/>
      <c r="R12" s="87"/>
      <c r="S12" s="18"/>
      <c r="T12" s="18"/>
    </row>
    <row r="13" spans="1:20" ht="14.25" customHeight="1" thickBot="1">
      <c r="A13" s="351"/>
      <c r="B13" s="364"/>
      <c r="C13" s="364"/>
      <c r="D13" s="364"/>
      <c r="E13" s="32" t="s">
        <v>40</v>
      </c>
      <c r="F13" s="30"/>
      <c r="G13" s="30"/>
      <c r="H13" s="50"/>
      <c r="I13" s="170" t="s">
        <v>254</v>
      </c>
      <c r="J13" s="87"/>
      <c r="K13" s="54"/>
      <c r="L13" s="76"/>
      <c r="M13" s="148"/>
      <c r="N13" s="42"/>
      <c r="O13" s="51" t="s">
        <v>52</v>
      </c>
      <c r="P13" s="66" t="s">
        <v>251</v>
      </c>
      <c r="Q13" s="153"/>
      <c r="R13" s="43"/>
      <c r="S13" s="18"/>
      <c r="T13" s="18"/>
    </row>
    <row r="14" spans="1:20" ht="12" customHeight="1" thickBot="1">
      <c r="A14" s="351">
        <v>41</v>
      </c>
      <c r="B14" s="393" t="e">
        <f>VLOOKUP(A14,'пр.взв.'!B16:C143,2,FALSE)</f>
        <v>#N/A</v>
      </c>
      <c r="C14" s="393" t="e">
        <f>VLOOKUP(A14,'пр.взв.'!B16:H143,3,FALSE)</f>
        <v>#N/A</v>
      </c>
      <c r="D14" s="393" t="e">
        <f>VLOOKUP(A14,'пр.взв.'!B16:F143,4,FALSE)</f>
        <v>#N/A</v>
      </c>
      <c r="E14" s="33"/>
      <c r="F14" s="44"/>
      <c r="G14" s="30"/>
      <c r="H14" s="49"/>
      <c r="I14" s="90"/>
      <c r="J14" s="90"/>
      <c r="K14" s="94"/>
      <c r="L14" s="95"/>
      <c r="M14" s="35"/>
      <c r="N14" s="148"/>
      <c r="O14" s="148"/>
      <c r="P14" s="39"/>
      <c r="Q14" s="153"/>
      <c r="R14" s="43"/>
      <c r="S14" s="149"/>
      <c r="T14" s="18"/>
    </row>
    <row r="15" spans="1:20" ht="14.25" customHeight="1" thickBot="1">
      <c r="A15" s="361"/>
      <c r="B15" s="394"/>
      <c r="C15" s="394"/>
      <c r="D15" s="394"/>
      <c r="E15" s="30"/>
      <c r="F15" s="31"/>
      <c r="G15" s="32" t="s">
        <v>56</v>
      </c>
      <c r="H15" s="51"/>
      <c r="I15" s="87"/>
      <c r="J15" s="87"/>
      <c r="K15" s="54"/>
      <c r="L15" s="76"/>
      <c r="M15" s="150"/>
      <c r="N15" s="35" t="s">
        <v>46</v>
      </c>
      <c r="O15" s="36"/>
      <c r="P15" s="43"/>
      <c r="Q15" s="161">
        <v>3</v>
      </c>
      <c r="R15" s="43"/>
      <c r="S15" s="149"/>
      <c r="T15" s="18"/>
    </row>
    <row r="16" spans="1:21" ht="12" customHeight="1" thickBot="1">
      <c r="A16" s="350">
        <v>25</v>
      </c>
      <c r="B16" s="366" t="str">
        <f>VLOOKUP(A16,'пр.взв.'!B18:C145,2,FALSE)</f>
        <v>Куржев Уали Рамазанович</v>
      </c>
      <c r="C16" s="366" t="str">
        <f>VLOOKUP(A16,'пр.взв.'!B18:H145,3,FALSE)</f>
        <v>28.04.89 мсмк</v>
      </c>
      <c r="D16" s="366" t="str">
        <f>VLOOKUP(A16,'пр.взв.'!B18:F145,4,FALSE)</f>
        <v>ЦФО</v>
      </c>
      <c r="E16" s="86"/>
      <c r="F16" s="30"/>
      <c r="G16" s="163" t="s">
        <v>252</v>
      </c>
      <c r="H16" s="45"/>
      <c r="I16" s="90"/>
      <c r="J16" s="90"/>
      <c r="K16" s="94"/>
      <c r="L16" s="95"/>
      <c r="M16" s="50"/>
      <c r="N16" s="150"/>
      <c r="O16" s="36"/>
      <c r="P16" s="39"/>
      <c r="Q16" s="154" t="s">
        <v>252</v>
      </c>
      <c r="R16" s="88"/>
      <c r="S16" s="149"/>
      <c r="T16" s="149"/>
      <c r="U16" s="7"/>
    </row>
    <row r="17" spans="1:21" ht="16.5" customHeight="1">
      <c r="A17" s="351"/>
      <c r="B17" s="364"/>
      <c r="C17" s="364"/>
      <c r="D17" s="364"/>
      <c r="E17" s="32" t="s">
        <v>56</v>
      </c>
      <c r="F17" s="46"/>
      <c r="G17" s="30"/>
      <c r="H17" s="39"/>
      <c r="I17" s="87"/>
      <c r="J17" s="87"/>
      <c r="K17" s="54"/>
      <c r="L17" s="93"/>
      <c r="M17" s="152"/>
      <c r="N17" s="50"/>
      <c r="O17" s="35" t="s">
        <v>38</v>
      </c>
      <c r="P17" s="39"/>
      <c r="Q17" s="155"/>
      <c r="R17" s="88"/>
      <c r="S17" s="149"/>
      <c r="T17" s="149"/>
      <c r="U17" s="7"/>
    </row>
    <row r="18" spans="1:21" ht="12" customHeight="1" thickBot="1">
      <c r="A18" s="351">
        <v>57</v>
      </c>
      <c r="B18" s="393" t="e">
        <f>VLOOKUP(A18,'пр.взв.'!B20:C147,2,FALSE)</f>
        <v>#N/A</v>
      </c>
      <c r="C18" s="393" t="e">
        <f>VLOOKUP(A18,'пр.взв.'!B20:H147,3,FALSE)</f>
        <v>#N/A</v>
      </c>
      <c r="D18" s="393" t="e">
        <f>VLOOKUP(A18,'пр.взв.'!B20:F147,4,FALSE)</f>
        <v>#N/A</v>
      </c>
      <c r="E18" s="33"/>
      <c r="F18" s="30"/>
      <c r="G18" s="30"/>
      <c r="H18" s="45"/>
      <c r="I18" s="90"/>
      <c r="J18" s="90"/>
      <c r="K18" s="94"/>
      <c r="L18" s="95"/>
      <c r="M18" s="151"/>
      <c r="N18" s="51" t="s">
        <v>38</v>
      </c>
      <c r="O18" s="47" t="s">
        <v>253</v>
      </c>
      <c r="P18" s="39"/>
      <c r="Q18" s="155"/>
      <c r="R18" s="88"/>
      <c r="S18" s="149"/>
      <c r="T18" s="149"/>
      <c r="U18" s="7"/>
    </row>
    <row r="19" spans="1:21" ht="15.75" customHeight="1" thickBot="1">
      <c r="A19" s="361"/>
      <c r="B19" s="394"/>
      <c r="C19" s="394"/>
      <c r="D19" s="394"/>
      <c r="E19" s="30"/>
      <c r="F19" s="30"/>
      <c r="G19" s="30"/>
      <c r="H19" s="39"/>
      <c r="I19" s="87"/>
      <c r="J19" s="87"/>
      <c r="K19" s="32" t="s">
        <v>56</v>
      </c>
      <c r="L19" s="101"/>
      <c r="M19" s="148"/>
      <c r="N19" s="148"/>
      <c r="O19" s="48"/>
      <c r="P19" s="160" t="s">
        <v>36</v>
      </c>
      <c r="Q19" s="155"/>
      <c r="R19" s="169">
        <v>4</v>
      </c>
      <c r="S19" s="149"/>
      <c r="T19" s="149"/>
      <c r="U19" s="7"/>
    </row>
    <row r="20" spans="1:21" ht="12" customHeight="1" thickBot="1">
      <c r="A20" s="350">
        <v>5</v>
      </c>
      <c r="B20" s="366" t="str">
        <f>VLOOKUP(A20,'пр.взв.'!B6:C133,2,FALSE)</f>
        <v>Гурин Олег Константинович</v>
      </c>
      <c r="C20" s="366" t="str">
        <f>VLOOKUP(A20,'пр.взв.'!B6:H133,3,FALSE)</f>
        <v>11.08.85 мс</v>
      </c>
      <c r="D20" s="366" t="str">
        <f>VLOOKUP(A20,'пр.взв.'!B6:H133,4,FALSE)</f>
        <v>СФО</v>
      </c>
      <c r="E20" s="86"/>
      <c r="F20" s="86"/>
      <c r="G20" s="34"/>
      <c r="H20" s="34"/>
      <c r="I20" s="35"/>
      <c r="J20" s="36"/>
      <c r="K20" s="170" t="s">
        <v>258</v>
      </c>
      <c r="L20" s="14"/>
      <c r="M20" s="41"/>
      <c r="N20" s="42"/>
      <c r="O20" s="51" t="s">
        <v>36</v>
      </c>
      <c r="P20" s="45" t="s">
        <v>251</v>
      </c>
      <c r="Q20" s="48"/>
      <c r="R20" s="163" t="s">
        <v>251</v>
      </c>
      <c r="S20" s="149"/>
      <c r="T20" s="149"/>
      <c r="U20" s="7"/>
    </row>
    <row r="21" spans="1:21" ht="18" customHeight="1">
      <c r="A21" s="351"/>
      <c r="B21" s="364"/>
      <c r="C21" s="364"/>
      <c r="D21" s="364"/>
      <c r="E21" s="32" t="s">
        <v>37</v>
      </c>
      <c r="F21" s="30"/>
      <c r="G21" s="38"/>
      <c r="H21" s="39"/>
      <c r="I21" s="40"/>
      <c r="J21" s="41"/>
      <c r="K21" s="53"/>
      <c r="L21" s="80"/>
      <c r="M21" s="88"/>
      <c r="N21" s="88"/>
      <c r="O21" s="88"/>
      <c r="P21" s="40"/>
      <c r="Q21" s="158"/>
      <c r="R21" s="86"/>
      <c r="S21" s="149"/>
      <c r="T21" s="149"/>
      <c r="U21" s="7"/>
    </row>
    <row r="22" spans="1:21" ht="12" customHeight="1" thickBot="1">
      <c r="A22" s="351">
        <v>37</v>
      </c>
      <c r="B22" s="393" t="e">
        <f>VLOOKUP(A22,'пр.взв.'!B24:C151,2,FALSE)</f>
        <v>#N/A</v>
      </c>
      <c r="C22" s="393" t="e">
        <f>VLOOKUP(A22,'пр.взв.'!B24:H151,3,FALSE)</f>
        <v>#N/A</v>
      </c>
      <c r="D22" s="393" t="e">
        <f>VLOOKUP(A22,'пр.взв.'!B24:F151,4,FALSE)</f>
        <v>#N/A</v>
      </c>
      <c r="E22" s="33"/>
      <c r="F22" s="44"/>
      <c r="G22" s="30"/>
      <c r="H22" s="45"/>
      <c r="I22" s="42"/>
      <c r="J22" s="40"/>
      <c r="K22" s="94"/>
      <c r="L22" s="82"/>
      <c r="M22" s="86"/>
      <c r="N22" s="86"/>
      <c r="O22" s="86"/>
      <c r="P22" s="43"/>
      <c r="Q22" s="159"/>
      <c r="R22" s="88"/>
      <c r="S22" s="31"/>
      <c r="T22" s="149"/>
      <c r="U22" s="7"/>
    </row>
    <row r="23" spans="1:21" ht="14.25" customHeight="1" thickBot="1">
      <c r="A23" s="361"/>
      <c r="B23" s="394"/>
      <c r="C23" s="394"/>
      <c r="D23" s="394"/>
      <c r="E23" s="30"/>
      <c r="F23" s="31"/>
      <c r="G23" s="32" t="s">
        <v>52</v>
      </c>
      <c r="H23" s="41"/>
      <c r="I23" s="40"/>
      <c r="J23" s="42"/>
      <c r="K23" s="54"/>
      <c r="L23" s="87"/>
      <c r="M23" s="54"/>
      <c r="N23" s="88"/>
      <c r="O23" s="88"/>
      <c r="P23" s="88"/>
      <c r="Q23" s="162">
        <v>4</v>
      </c>
      <c r="R23" s="88"/>
      <c r="S23" s="30"/>
      <c r="T23" s="149"/>
      <c r="U23" s="7"/>
    </row>
    <row r="24" spans="1:21" ht="12" customHeight="1" thickBot="1">
      <c r="A24" s="350">
        <v>21</v>
      </c>
      <c r="B24" s="366" t="str">
        <f>VLOOKUP(A24,'пр.взв.'!B26:C153,2,FALSE)</f>
        <v>Федяев Николай Александрович</v>
      </c>
      <c r="C24" s="366" t="str">
        <f>VLOOKUP(A24,'пр.взв.'!B26:H153,3,FALSE)</f>
        <v>20.05.86 мс</v>
      </c>
      <c r="D24" s="366" t="str">
        <f>VLOOKUP(A24,'пр.взв.'!B26:F153,4,FALSE)</f>
        <v>МОС</v>
      </c>
      <c r="E24" s="86"/>
      <c r="F24" s="30"/>
      <c r="G24" s="163" t="s">
        <v>253</v>
      </c>
      <c r="H24" s="47"/>
      <c r="I24" s="41"/>
      <c r="J24" s="42"/>
      <c r="K24" s="53"/>
      <c r="L24" s="87"/>
      <c r="M24" s="54"/>
      <c r="N24" s="84"/>
      <c r="O24" s="17"/>
      <c r="P24" s="15"/>
      <c r="Q24" s="76"/>
      <c r="R24" s="43"/>
      <c r="S24" s="7"/>
      <c r="T24" s="7"/>
      <c r="U24" s="7"/>
    </row>
    <row r="25" spans="1:21" ht="17.25" customHeight="1" thickBot="1">
      <c r="A25" s="351"/>
      <c r="B25" s="364"/>
      <c r="C25" s="364"/>
      <c r="D25" s="364"/>
      <c r="E25" s="32" t="s">
        <v>52</v>
      </c>
      <c r="F25" s="46"/>
      <c r="G25" s="30"/>
      <c r="H25" s="48"/>
      <c r="I25" s="42"/>
      <c r="J25" s="41"/>
      <c r="K25" s="54"/>
      <c r="L25" s="87"/>
      <c r="M25" s="54"/>
      <c r="N25" s="84"/>
      <c r="O25" s="84"/>
      <c r="P25" s="25" t="s">
        <v>25</v>
      </c>
      <c r="Q25" s="84"/>
      <c r="R25" s="84"/>
      <c r="S25" s="84"/>
      <c r="T25" s="84"/>
      <c r="U25" s="84"/>
    </row>
    <row r="26" spans="1:21" ht="12" customHeight="1" thickBot="1">
      <c r="A26" s="351">
        <v>53</v>
      </c>
      <c r="B26" s="393" t="e">
        <f>VLOOKUP(A26,'пр.взв.'!B28:C155,2,FALSE)</f>
        <v>#N/A</v>
      </c>
      <c r="C26" s="393" t="e">
        <f>VLOOKUP(A26,'пр.взв.'!B28:H155,3,FALSE)</f>
        <v>#N/A</v>
      </c>
      <c r="D26" s="393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54"/>
      <c r="N26" s="401" t="str">
        <f>VLOOKUP(R19,'пр.взв.'!B6:D133,2,FALSE)</f>
        <v>Куржев Али Рамазанович</v>
      </c>
      <c r="O26" s="402"/>
      <c r="P26" s="402"/>
      <c r="Q26" s="402"/>
      <c r="R26" s="403"/>
      <c r="S26" s="84"/>
      <c r="T26" s="84"/>
      <c r="U26" s="84"/>
    </row>
    <row r="27" spans="1:21" ht="18" customHeight="1" thickBot="1">
      <c r="A27" s="361"/>
      <c r="B27" s="394"/>
      <c r="C27" s="394"/>
      <c r="D27" s="394"/>
      <c r="E27" s="30"/>
      <c r="F27" s="30"/>
      <c r="G27" s="31"/>
      <c r="H27" s="42"/>
      <c r="I27" s="32" t="s">
        <v>52</v>
      </c>
      <c r="J27" s="52"/>
      <c r="K27" s="54"/>
      <c r="L27" s="87"/>
      <c r="M27" s="54"/>
      <c r="N27" s="404"/>
      <c r="O27" s="405"/>
      <c r="P27" s="405"/>
      <c r="Q27" s="405"/>
      <c r="R27" s="406"/>
      <c r="S27" s="84"/>
      <c r="T27" s="84"/>
      <c r="U27" s="84"/>
    </row>
    <row r="28" spans="1:21" ht="12" customHeight="1" thickBot="1">
      <c r="A28" s="350">
        <v>13</v>
      </c>
      <c r="B28" s="366" t="str">
        <f>VLOOKUP(A28,'пр.взв.'!B30:C157,2,FALSE)</f>
        <v>Фомин Сергей Владимирович</v>
      </c>
      <c r="C28" s="366" t="str">
        <f>VLOOKUP(A28,'пр.взв.'!B30:H157,3,FALSE)</f>
        <v>17.01.85 кмс</v>
      </c>
      <c r="D28" s="366" t="str">
        <f>VLOOKUP(A28,'пр.взв.'!B30:F157,4,FALSE)</f>
        <v>СПБ</v>
      </c>
      <c r="E28" s="86"/>
      <c r="F28" s="86"/>
      <c r="G28" s="30"/>
      <c r="H28" s="40"/>
      <c r="I28" s="163" t="s">
        <v>253</v>
      </c>
      <c r="J28" s="42"/>
      <c r="K28" s="87"/>
      <c r="L28" s="87"/>
      <c r="M28" s="54"/>
      <c r="N28" s="76"/>
      <c r="O28" s="84"/>
      <c r="P28" s="76"/>
      <c r="Q28" s="76"/>
      <c r="R28" s="43"/>
      <c r="S28" s="84"/>
      <c r="T28" s="84"/>
      <c r="U28" s="84"/>
    </row>
    <row r="29" spans="1:21" ht="15.75" customHeight="1">
      <c r="A29" s="351"/>
      <c r="B29" s="364"/>
      <c r="C29" s="364"/>
      <c r="D29" s="364"/>
      <c r="E29" s="32" t="s">
        <v>44</v>
      </c>
      <c r="F29" s="30"/>
      <c r="G29" s="30"/>
      <c r="H29" s="50"/>
      <c r="I29" s="87"/>
      <c r="J29" s="88"/>
      <c r="K29" s="88"/>
      <c r="L29" s="87"/>
      <c r="M29" s="54"/>
      <c r="N29" s="84"/>
      <c r="O29" s="79"/>
      <c r="P29" s="17"/>
      <c r="Q29" s="76"/>
      <c r="R29" s="43"/>
      <c r="S29" s="84"/>
      <c r="T29" s="84"/>
      <c r="U29" s="84"/>
    </row>
    <row r="30" spans="1:21" ht="12" customHeight="1" thickBot="1">
      <c r="A30" s="351">
        <v>45</v>
      </c>
      <c r="B30" s="393" t="e">
        <f>VLOOKUP(A30,'пр.взв.'!B32:C159,2,FALSE)</f>
        <v>#N/A</v>
      </c>
      <c r="C30" s="393" t="e">
        <f>VLOOKUP(A30,'пр.взв.'!B32:H159,3,FALSE)</f>
        <v>#N/A</v>
      </c>
      <c r="D30" s="393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54"/>
      <c r="N30" s="84"/>
      <c r="O30" s="84"/>
      <c r="P30" s="25" t="s">
        <v>28</v>
      </c>
      <c r="Q30" s="79"/>
      <c r="R30" s="79"/>
      <c r="S30" s="84"/>
      <c r="T30" s="84"/>
      <c r="U30" s="84"/>
    </row>
    <row r="31" spans="1:21" ht="15" customHeight="1" thickBot="1">
      <c r="A31" s="361"/>
      <c r="B31" s="394"/>
      <c r="C31" s="394"/>
      <c r="D31" s="394"/>
      <c r="E31" s="30"/>
      <c r="F31" s="31"/>
      <c r="G31" s="32" t="s">
        <v>44</v>
      </c>
      <c r="H31" s="51"/>
      <c r="I31" s="87"/>
      <c r="J31" s="88"/>
      <c r="K31" s="88"/>
      <c r="L31" s="87"/>
      <c r="M31" s="172">
        <v>25</v>
      </c>
      <c r="N31" s="84"/>
      <c r="O31" s="84"/>
      <c r="P31" s="79"/>
      <c r="Q31" s="79"/>
      <c r="R31" s="79"/>
      <c r="S31" s="84"/>
      <c r="T31" s="84"/>
      <c r="U31" s="84"/>
    </row>
    <row r="32" spans="1:21" ht="12" customHeight="1" thickBot="1">
      <c r="A32" s="350">
        <v>29</v>
      </c>
      <c r="B32" s="366" t="str">
        <f>VLOOKUP(A32,'пр.взв.'!B34:C161,2,FALSE)</f>
        <v>Войтюк Александр Сергеевич </v>
      </c>
      <c r="C32" s="366" t="str">
        <f>VLOOKUP(A32,'пр.взв.'!B34:H161,3,FALSE)</f>
        <v>05.11.84 мс</v>
      </c>
      <c r="D32" s="366" t="str">
        <f>VLOOKUP(A32,'пр.взв.'!B34:F161,4,FALSE)</f>
        <v>ПФО</v>
      </c>
      <c r="E32" s="86"/>
      <c r="F32" s="30"/>
      <c r="G32" s="163" t="s">
        <v>252</v>
      </c>
      <c r="H32" s="45"/>
      <c r="I32" s="90"/>
      <c r="J32" s="86"/>
      <c r="K32" s="86"/>
      <c r="L32" s="90"/>
      <c r="M32" s="54"/>
      <c r="N32" s="395" t="str">
        <f>VLOOKUP(M31,'пр.взв.'!B7:D147,2,FALSE)</f>
        <v>Куржев Уали Рамазанович</v>
      </c>
      <c r="O32" s="396"/>
      <c r="P32" s="396"/>
      <c r="Q32" s="396"/>
      <c r="R32" s="397"/>
      <c r="S32" s="84"/>
      <c r="T32" s="84"/>
      <c r="U32" s="84"/>
    </row>
    <row r="33" spans="1:21" ht="15" customHeight="1" thickBot="1">
      <c r="A33" s="351"/>
      <c r="B33" s="364"/>
      <c r="C33" s="364"/>
      <c r="D33" s="364"/>
      <c r="E33" s="32" t="s">
        <v>60</v>
      </c>
      <c r="F33" s="46"/>
      <c r="G33" s="30"/>
      <c r="H33" s="39"/>
      <c r="I33" s="87"/>
      <c r="J33" s="88"/>
      <c r="K33" s="88"/>
      <c r="L33" s="87"/>
      <c r="M33" s="54"/>
      <c r="N33" s="398"/>
      <c r="O33" s="399"/>
      <c r="P33" s="399"/>
      <c r="Q33" s="399"/>
      <c r="R33" s="400"/>
      <c r="S33" s="84"/>
      <c r="T33" s="79"/>
      <c r="U33" s="79"/>
    </row>
    <row r="34" spans="1:21" ht="12" customHeight="1" thickBot="1">
      <c r="A34" s="351">
        <v>61</v>
      </c>
      <c r="B34" s="408" t="e">
        <f>VLOOKUP(A34,'пр.взв.'!B36:C163,2,FALSE)</f>
        <v>#N/A</v>
      </c>
      <c r="C34" s="408" t="e">
        <f>VLOOKUP(A34,'пр.взв.'!B36:H163,3,FALSE)</f>
        <v>#N/A</v>
      </c>
      <c r="D34" s="408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54"/>
      <c r="N34" s="84"/>
      <c r="O34" s="84"/>
      <c r="P34" s="148" t="s">
        <v>252</v>
      </c>
      <c r="Q34" s="79"/>
      <c r="R34" s="79"/>
      <c r="S34" s="79"/>
      <c r="T34" s="79"/>
      <c r="U34" s="79"/>
    </row>
    <row r="35" spans="1:21" ht="15" customHeight="1" thickBot="1">
      <c r="A35" s="361"/>
      <c r="B35" s="409"/>
      <c r="C35" s="409"/>
      <c r="D35" s="409"/>
      <c r="E35" s="30"/>
      <c r="F35" s="30"/>
      <c r="G35" s="30"/>
      <c r="H35" s="39"/>
      <c r="I35" s="87"/>
      <c r="J35" s="88"/>
      <c r="K35" s="88"/>
      <c r="L35" s="87"/>
      <c r="M35" s="103">
        <v>25</v>
      </c>
      <c r="N35" s="84"/>
      <c r="O35" s="84"/>
      <c r="P35" s="79"/>
      <c r="Q35" s="79"/>
      <c r="R35" s="79"/>
      <c r="S35" s="79"/>
      <c r="T35" s="79"/>
      <c r="U35" s="79"/>
    </row>
    <row r="36" spans="1:21" ht="6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  <c r="S36" s="79"/>
      <c r="T36" s="79"/>
      <c r="U36" s="79"/>
    </row>
    <row r="37" spans="1:21" ht="12" customHeight="1" thickBot="1">
      <c r="A37" s="350">
        <v>3</v>
      </c>
      <c r="B37" s="366" t="str">
        <f>VLOOKUP(A37,'пр.взв.'!B6:H133,2,FALSE)</f>
        <v>Шибанов Сергей Александрович </v>
      </c>
      <c r="C37" s="366" t="str">
        <f>VLOOKUP(A37,'пр.взв.'!B6:H133,3,FALSE)</f>
        <v>17.04.81 змс</v>
      </c>
      <c r="D37" s="366" t="str">
        <f>VLOOKUP(A37,'пр.взв.'!B6:H133,4,FALSE)</f>
        <v>ПФО</v>
      </c>
      <c r="E37" s="86"/>
      <c r="F37" s="86"/>
      <c r="G37" s="34"/>
      <c r="H37" s="88"/>
      <c r="I37" s="65"/>
      <c r="J37" s="87"/>
      <c r="K37" s="88"/>
      <c r="L37" s="87"/>
      <c r="M37" s="171" t="s">
        <v>252</v>
      </c>
      <c r="N37" s="84"/>
      <c r="O37" s="84"/>
      <c r="P37" s="79"/>
      <c r="Q37" s="79"/>
      <c r="R37" s="79"/>
      <c r="S37" s="79"/>
      <c r="T37" s="79"/>
      <c r="U37" s="79"/>
    </row>
    <row r="38" spans="1:21" ht="14.25" customHeight="1">
      <c r="A38" s="351"/>
      <c r="B38" s="364"/>
      <c r="C38" s="364"/>
      <c r="D38" s="364"/>
      <c r="E38" s="32" t="s">
        <v>36</v>
      </c>
      <c r="F38" s="30"/>
      <c r="G38" s="38"/>
      <c r="H38" s="39"/>
      <c r="I38" s="40"/>
      <c r="J38" s="70"/>
      <c r="K38" s="88"/>
      <c r="L38" s="87"/>
      <c r="M38" s="54"/>
      <c r="N38" s="79"/>
      <c r="O38" s="79"/>
      <c r="P38" s="79"/>
      <c r="Q38" s="79"/>
      <c r="R38" s="79"/>
      <c r="S38" s="79"/>
      <c r="T38" s="79"/>
      <c r="U38" s="79"/>
    </row>
    <row r="39" spans="1:43" ht="12" customHeight="1" thickBot="1">
      <c r="A39" s="351">
        <v>35</v>
      </c>
      <c r="B39" s="393" t="e">
        <f>VLOOKUP(A39,'пр.взв.'!B8:H135,2,FALSE)</f>
        <v>#N/A</v>
      </c>
      <c r="C39" s="393" t="e">
        <f>VLOOKUP(A39,'пр.взв.'!B8:H135,3,FALSE)</f>
        <v>#N/A</v>
      </c>
      <c r="D39" s="393" t="e">
        <f>VLOOKUP(A39,'пр.взв.'!B8:H135,4,FALSE)</f>
        <v>#N/A</v>
      </c>
      <c r="E39" s="33"/>
      <c r="F39" s="44"/>
      <c r="G39" s="30"/>
      <c r="H39" s="45"/>
      <c r="I39" s="42"/>
      <c r="J39" s="87"/>
      <c r="K39" s="88"/>
      <c r="L39" s="87"/>
      <c r="M39" s="172">
        <v>26</v>
      </c>
      <c r="N39" s="84"/>
      <c r="O39" s="84"/>
      <c r="P39" s="79"/>
      <c r="Q39" s="79"/>
      <c r="R39" s="79"/>
      <c r="S39" s="79"/>
      <c r="T39" s="79"/>
      <c r="U39" s="7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6.5" customHeight="1" thickBot="1">
      <c r="A40" s="361"/>
      <c r="B40" s="394"/>
      <c r="C40" s="394"/>
      <c r="D40" s="394"/>
      <c r="E40" s="30"/>
      <c r="F40" s="31"/>
      <c r="G40" s="32" t="s">
        <v>36</v>
      </c>
      <c r="H40" s="41"/>
      <c r="I40" s="40"/>
      <c r="J40" s="90"/>
      <c r="K40" s="86"/>
      <c r="L40" s="90"/>
      <c r="M40" s="54"/>
      <c r="N40" s="410" t="str">
        <f>VLOOKUP(M39,'пр.взв.'!B7:D155,2,FALSE)</f>
        <v>Шабуров Александр Владимирович</v>
      </c>
      <c r="O40" s="411"/>
      <c r="P40" s="411"/>
      <c r="Q40" s="411"/>
      <c r="R40" s="412"/>
      <c r="S40" s="79"/>
      <c r="T40" s="79"/>
      <c r="U40" s="7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5.75" customHeight="1" thickBot="1">
      <c r="A41" s="350">
        <v>19</v>
      </c>
      <c r="B41" s="366" t="str">
        <f>VLOOKUP(A41,'пр.взв.'!B10:H137,2,FALSE)</f>
        <v>Стамкулов Ринат Сагынбекович</v>
      </c>
      <c r="C41" s="366" t="str">
        <f>VLOOKUP(A41,'пр.взв.'!B10:H137,3,FALSE)</f>
        <v>09.01.90 мс</v>
      </c>
      <c r="D41" s="366" t="str">
        <f>VLOOKUP(A41,'пр.взв.'!B10:H137,4,FALSE)</f>
        <v>ЦФО</v>
      </c>
      <c r="E41" s="86"/>
      <c r="F41" s="30"/>
      <c r="G41" s="163" t="s">
        <v>253</v>
      </c>
      <c r="H41" s="66"/>
      <c r="I41" s="67"/>
      <c r="J41" s="87"/>
      <c r="K41" s="88"/>
      <c r="L41" s="87"/>
      <c r="M41" s="54"/>
      <c r="N41" s="413"/>
      <c r="O41" s="414"/>
      <c r="P41" s="414"/>
      <c r="Q41" s="414"/>
      <c r="R41" s="415"/>
      <c r="S41" s="79"/>
      <c r="T41" s="79"/>
      <c r="U41" s="7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9.5" customHeight="1">
      <c r="A42" s="351"/>
      <c r="B42" s="364"/>
      <c r="C42" s="364"/>
      <c r="D42" s="364"/>
      <c r="E42" s="32" t="s">
        <v>50</v>
      </c>
      <c r="F42" s="46"/>
      <c r="G42" s="30"/>
      <c r="H42" s="39"/>
      <c r="I42" s="68"/>
      <c r="J42" s="42"/>
      <c r="K42" s="88"/>
      <c r="L42" s="87"/>
      <c r="M42" s="54"/>
      <c r="N42" s="76"/>
      <c r="O42" s="84"/>
      <c r="P42" s="76"/>
      <c r="Q42" s="76"/>
      <c r="R42" s="43"/>
      <c r="S42" s="79"/>
      <c r="T42" s="79"/>
      <c r="U42" s="7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351">
        <v>51</v>
      </c>
      <c r="B43" s="393" t="e">
        <f>VLOOKUP(A43,'пр.взв.'!B12:H139,2,FALSE)</f>
        <v>#N/A</v>
      </c>
      <c r="C43" s="393" t="e">
        <f>VLOOKUP(A43,'пр.взв.'!B12:H139,3,FALSE)</f>
        <v>#N/A</v>
      </c>
      <c r="D43" s="393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25"/>
      <c r="P43" s="17"/>
      <c r="Q43" s="76"/>
      <c r="R43" s="43"/>
      <c r="S43" s="79"/>
      <c r="T43" s="79"/>
      <c r="U43" s="7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21" ht="12" customHeight="1" thickBot="1">
      <c r="A44" s="361"/>
      <c r="B44" s="394"/>
      <c r="C44" s="394"/>
      <c r="D44" s="394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  <c r="S44" s="79"/>
      <c r="T44" s="79"/>
      <c r="U44" s="79"/>
    </row>
    <row r="45" spans="1:21" ht="18" customHeight="1" thickBot="1">
      <c r="A45" s="350">
        <v>11</v>
      </c>
      <c r="B45" s="366" t="str">
        <f>VLOOKUP(A45,'пр.взв.'!B14:H141,2,FALSE)</f>
        <v>Надюков Бислан Мосович</v>
      </c>
      <c r="C45" s="366" t="str">
        <f>VLOOKUP(A45,'пр.взв.'!B14:H141,3,FALSE)</f>
        <v>19.11.91 кмс</v>
      </c>
      <c r="D45" s="366" t="str">
        <f>VLOOKUP(A45,'пр.взв.'!B14:H141,4,FALSE)</f>
        <v>ЮФО</v>
      </c>
      <c r="E45" s="86"/>
      <c r="F45" s="86"/>
      <c r="G45" s="30"/>
      <c r="H45" s="40"/>
      <c r="I45" s="32" t="s">
        <v>36</v>
      </c>
      <c r="J45" s="92"/>
      <c r="K45" s="88"/>
      <c r="L45" s="87"/>
      <c r="M45" s="54"/>
      <c r="N45" s="84"/>
      <c r="O45" s="84"/>
      <c r="P45" s="79"/>
      <c r="Q45" s="79"/>
      <c r="R45" s="79"/>
      <c r="S45" s="79"/>
      <c r="T45" s="79"/>
      <c r="U45" s="79"/>
    </row>
    <row r="46" spans="1:21" ht="15" customHeight="1" thickBot="1">
      <c r="A46" s="351"/>
      <c r="B46" s="364"/>
      <c r="C46" s="364"/>
      <c r="D46" s="364"/>
      <c r="E46" s="32" t="s">
        <v>42</v>
      </c>
      <c r="F46" s="30"/>
      <c r="G46" s="30"/>
      <c r="H46" s="50"/>
      <c r="I46" s="163" t="s">
        <v>251</v>
      </c>
      <c r="J46" s="87"/>
      <c r="K46" s="54"/>
      <c r="L46" s="87"/>
      <c r="M46" s="54"/>
      <c r="N46" s="84"/>
      <c r="O46" s="84"/>
      <c r="P46" s="25" t="s">
        <v>25</v>
      </c>
      <c r="Q46" s="84"/>
      <c r="R46" s="84"/>
      <c r="S46" s="79"/>
      <c r="T46" s="79"/>
      <c r="U46" s="79"/>
    </row>
    <row r="47" spans="1:21" ht="12" customHeight="1" thickBot="1">
      <c r="A47" s="351">
        <v>43</v>
      </c>
      <c r="B47" s="393" t="e">
        <f>VLOOKUP(A47,'пр.взв.'!B16:H143,2,FALSE)</f>
        <v>#N/A</v>
      </c>
      <c r="C47" s="393" t="e">
        <f>VLOOKUP(A47,'пр.взв.'!B16:H143,3,FALSE)</f>
        <v>#N/A</v>
      </c>
      <c r="D47" s="393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54"/>
      <c r="N47" s="401" t="str">
        <f>VLOOKUP('пр.хода Б'!R18,'пр.взв.'!B2:D154,2,FALSE)</f>
        <v>Гладышев Петр Алексеевич</v>
      </c>
      <c r="O47" s="402"/>
      <c r="P47" s="402"/>
      <c r="Q47" s="402"/>
      <c r="R47" s="403"/>
      <c r="S47" s="79"/>
      <c r="T47" s="79"/>
      <c r="U47" s="79"/>
    </row>
    <row r="48" spans="1:21" ht="17.25" customHeight="1" thickBot="1">
      <c r="A48" s="361"/>
      <c r="B48" s="394"/>
      <c r="C48" s="394"/>
      <c r="D48" s="394"/>
      <c r="E48" s="30"/>
      <c r="F48" s="31"/>
      <c r="G48" s="32" t="s">
        <v>42</v>
      </c>
      <c r="H48" s="51"/>
      <c r="I48" s="87"/>
      <c r="J48" s="87"/>
      <c r="K48" s="54"/>
      <c r="L48" s="87"/>
      <c r="M48" s="54"/>
      <c r="N48" s="404"/>
      <c r="O48" s="405"/>
      <c r="P48" s="405"/>
      <c r="Q48" s="405"/>
      <c r="R48" s="406"/>
      <c r="S48" s="79"/>
      <c r="T48" s="79"/>
      <c r="U48" s="79"/>
    </row>
    <row r="49" spans="1:21" ht="12" customHeight="1" thickBot="1">
      <c r="A49" s="350">
        <v>27</v>
      </c>
      <c r="B49" s="366" t="str">
        <f>VLOOKUP(A49,'пр.взв.'!B18:H145,2,FALSE)</f>
        <v>Парнюк Степан Михайлович</v>
      </c>
      <c r="C49" s="366" t="str">
        <f>VLOOKUP(A49,'пр.взв.'!B18:H145,3,FALSE)</f>
        <v>14.05.89 мс</v>
      </c>
      <c r="D49" s="366" t="str">
        <f>VLOOKUP(A49,'пр.взв.'!B18:H145,4,FALSE)</f>
        <v>МОС</v>
      </c>
      <c r="E49" s="86"/>
      <c r="F49" s="30"/>
      <c r="G49" s="163" t="s">
        <v>255</v>
      </c>
      <c r="H49" s="45"/>
      <c r="I49" s="90"/>
      <c r="J49" s="90"/>
      <c r="K49" s="94"/>
      <c r="L49" s="90"/>
      <c r="M49" s="54"/>
      <c r="N49" s="84"/>
      <c r="O49" s="84"/>
      <c r="P49" s="79"/>
      <c r="Q49" s="79"/>
      <c r="R49" s="79"/>
      <c r="S49" s="79"/>
      <c r="T49" s="79"/>
      <c r="U49" s="79"/>
    </row>
    <row r="50" spans="1:21" ht="15" customHeight="1">
      <c r="A50" s="351"/>
      <c r="B50" s="364"/>
      <c r="C50" s="364"/>
      <c r="D50" s="364"/>
      <c r="E50" s="32" t="s">
        <v>58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  <c r="S50" s="79"/>
      <c r="T50" s="79"/>
      <c r="U50" s="79"/>
    </row>
    <row r="51" spans="1:21" ht="12" customHeight="1" thickBot="1">
      <c r="A51" s="351">
        <v>59</v>
      </c>
      <c r="B51" s="393" t="e">
        <f>VLOOKUP(A51,'пр.взв.'!B20:H147,2,FALSE)</f>
        <v>#N/A</v>
      </c>
      <c r="C51" s="393" t="e">
        <f>VLOOKUP(A51,'пр.взв.'!B20:H147,3,FALSE)</f>
        <v>#N/A</v>
      </c>
      <c r="D51" s="393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54"/>
      <c r="N51" s="84"/>
      <c r="O51" s="84"/>
      <c r="P51" s="79"/>
      <c r="Q51" s="79"/>
      <c r="R51" s="79"/>
      <c r="S51" s="79"/>
      <c r="T51" s="79"/>
      <c r="U51" s="79"/>
    </row>
    <row r="52" spans="1:21" ht="16.5" customHeight="1" thickBot="1">
      <c r="A52" s="361"/>
      <c r="B52" s="394"/>
      <c r="C52" s="394"/>
      <c r="D52" s="394"/>
      <c r="E52" s="30"/>
      <c r="F52" s="30"/>
      <c r="G52" s="30"/>
      <c r="H52" s="39"/>
      <c r="I52" s="87"/>
      <c r="J52" s="87"/>
      <c r="K52" s="32" t="s">
        <v>62</v>
      </c>
      <c r="L52" s="99"/>
      <c r="M52" s="54"/>
      <c r="N52" s="84"/>
      <c r="O52" s="84"/>
      <c r="P52" s="79"/>
      <c r="Q52" s="79"/>
      <c r="R52" s="79"/>
      <c r="S52" s="79"/>
      <c r="T52" s="79"/>
      <c r="U52" s="79"/>
    </row>
    <row r="53" spans="1:21" ht="12" customHeight="1" thickBot="1">
      <c r="A53" s="350">
        <v>7</v>
      </c>
      <c r="B53" s="366" t="str">
        <f>VLOOKUP(A53,'пр.взв.'!B6:H133,2,FALSE)</f>
        <v>Николаев Сергей Андреевич</v>
      </c>
      <c r="C53" s="366" t="str">
        <f>VLOOKUP(A53,'пр.взв.'!B6:H133,3,FALSE)</f>
        <v>22.08.89 мс</v>
      </c>
      <c r="D53" s="366" t="str">
        <f>VLOOKUP(A53,'пр.взв.'!B6:H133,4,FALSE)</f>
        <v>МОС</v>
      </c>
      <c r="E53" s="86"/>
      <c r="F53" s="86"/>
      <c r="G53" s="34"/>
      <c r="H53" s="34"/>
      <c r="I53" s="35"/>
      <c r="J53" s="36"/>
      <c r="K53" s="163" t="s">
        <v>253</v>
      </c>
      <c r="L53" s="88"/>
      <c r="M53" s="88"/>
      <c r="N53" s="79"/>
      <c r="O53" s="79"/>
      <c r="P53" s="79"/>
      <c r="Q53" s="79"/>
      <c r="R53" s="79"/>
      <c r="S53" s="79"/>
      <c r="T53" s="79"/>
      <c r="U53" s="79"/>
    </row>
    <row r="54" spans="1:21" ht="13.5" customHeight="1">
      <c r="A54" s="351"/>
      <c r="B54" s="364"/>
      <c r="C54" s="364"/>
      <c r="D54" s="364"/>
      <c r="E54" s="32" t="s">
        <v>38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  <c r="S54" s="79"/>
      <c r="T54" s="79"/>
      <c r="U54" s="79"/>
    </row>
    <row r="55" spans="1:21" ht="12" customHeight="1" thickBot="1">
      <c r="A55" s="351">
        <v>39</v>
      </c>
      <c r="B55" s="393" t="e">
        <f>VLOOKUP(A55,'пр.взв.'!B24:H151,2,FALSE)</f>
        <v>#N/A</v>
      </c>
      <c r="C55" s="393" t="e">
        <f>VLOOKUP(A55,'пр.взв.'!B24:H151,3,FALSE)</f>
        <v>#N/A</v>
      </c>
      <c r="D55" s="393" t="e">
        <f>VLOOKUP(A55,'пр.взв.'!B24:H151,4,FALSE)</f>
        <v>#N/A</v>
      </c>
      <c r="E55" s="33"/>
      <c r="F55" s="44"/>
      <c r="G55" s="30"/>
      <c r="H55" s="45"/>
      <c r="I55" s="42"/>
      <c r="J55" s="40"/>
      <c r="K55" s="94"/>
      <c r="L55" s="86"/>
      <c r="M55" s="88"/>
      <c r="N55" s="79"/>
      <c r="O55" s="79"/>
      <c r="P55" s="79"/>
      <c r="Q55" s="79"/>
      <c r="R55" s="79"/>
      <c r="S55" s="79"/>
      <c r="T55" s="79"/>
      <c r="U55" s="79"/>
    </row>
    <row r="56" spans="1:21" ht="13.5" customHeight="1" thickBot="1">
      <c r="A56" s="361"/>
      <c r="B56" s="394"/>
      <c r="C56" s="394"/>
      <c r="D56" s="394"/>
      <c r="E56" s="30"/>
      <c r="F56" s="31"/>
      <c r="G56" s="32" t="s">
        <v>38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  <c r="S56" s="79"/>
      <c r="T56" s="79"/>
      <c r="U56" s="79"/>
    </row>
    <row r="57" spans="1:21" ht="12" customHeight="1" thickBot="1">
      <c r="A57" s="350">
        <v>23</v>
      </c>
      <c r="B57" s="366" t="str">
        <f>VLOOKUP(A57,'пр.взв.'!B26:H153,2,FALSE)</f>
        <v>Кожевников Семен Николаевич</v>
      </c>
      <c r="C57" s="366" t="str">
        <f>VLOOKUP(A57,'пр.взв.'!B26:H153,3,FALSE)</f>
        <v>21.11.88 мс</v>
      </c>
      <c r="D57" s="366" t="str">
        <f>VLOOKUP(A57,'пр.взв.'!B26:H153,4,FALSE)</f>
        <v>СФО</v>
      </c>
      <c r="E57" s="86"/>
      <c r="F57" s="30"/>
      <c r="G57" s="163" t="s">
        <v>253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  <c r="S57" s="79"/>
      <c r="T57" s="79"/>
      <c r="U57" s="79"/>
    </row>
    <row r="58" spans="1:21" ht="15" customHeight="1">
      <c r="A58" s="351"/>
      <c r="B58" s="364"/>
      <c r="C58" s="364"/>
      <c r="D58" s="364"/>
      <c r="E58" s="32" t="s">
        <v>54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  <c r="S58" s="79"/>
      <c r="T58" s="79"/>
      <c r="U58" s="79"/>
    </row>
    <row r="59" spans="1:21" ht="12" customHeight="1" thickBot="1">
      <c r="A59" s="351">
        <v>55</v>
      </c>
      <c r="B59" s="393" t="e">
        <f>VLOOKUP(A59,'пр.взв.'!B28:H155,2,FALSE)</f>
        <v>#N/A</v>
      </c>
      <c r="C59" s="393" t="e">
        <f>VLOOKUP(A59,'пр.взв.'!B28:H155,3,FALSE)</f>
        <v>#N/A</v>
      </c>
      <c r="D59" s="393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8"/>
      <c r="N59" s="79"/>
      <c r="O59" s="79"/>
      <c r="P59" s="79"/>
      <c r="Q59" s="79"/>
      <c r="R59" s="79"/>
      <c r="S59" s="79"/>
      <c r="T59" s="79"/>
      <c r="U59" s="79"/>
    </row>
    <row r="60" spans="1:21" ht="15.75" customHeight="1" thickBot="1">
      <c r="A60" s="361"/>
      <c r="B60" s="394"/>
      <c r="C60" s="394"/>
      <c r="D60" s="394"/>
      <c r="E60" s="30"/>
      <c r="F60" s="30"/>
      <c r="G60" s="31"/>
      <c r="H60" s="42"/>
      <c r="I60" s="32" t="s">
        <v>62</v>
      </c>
      <c r="J60" s="52"/>
      <c r="K60" s="54"/>
      <c r="L60" s="88"/>
      <c r="M60" s="88"/>
      <c r="N60" s="79"/>
      <c r="O60" s="79"/>
      <c r="P60" s="79"/>
      <c r="Q60" s="79"/>
      <c r="R60" s="79"/>
      <c r="S60" s="79"/>
      <c r="T60" s="79"/>
      <c r="U60" s="79"/>
    </row>
    <row r="61" spans="1:21" ht="12" customHeight="1" thickBot="1">
      <c r="A61" s="350">
        <v>15</v>
      </c>
      <c r="B61" s="366" t="str">
        <f>VLOOKUP(A61,'пр.взв.'!B30:H157,2,FALSE)</f>
        <v>Шелепин Анатолий Николаевич</v>
      </c>
      <c r="C61" s="366" t="str">
        <f>VLOOKUP(A61,'пр.взв.'!B30:H157,3,FALSE)</f>
        <v>28.07.85 мс</v>
      </c>
      <c r="D61" s="366" t="str">
        <f>VLOOKUP(A61,'пр.взв.'!B30:H157,4,FALSE)</f>
        <v>ЦФО</v>
      </c>
      <c r="E61" s="86"/>
      <c r="F61" s="86"/>
      <c r="G61" s="30"/>
      <c r="H61" s="40"/>
      <c r="I61" s="163" t="s">
        <v>253</v>
      </c>
      <c r="J61" s="42"/>
      <c r="K61" s="88"/>
      <c r="L61" s="88"/>
      <c r="M61" s="88"/>
      <c r="N61" s="79"/>
      <c r="O61" s="79"/>
      <c r="P61" s="79"/>
      <c r="Q61" s="79"/>
      <c r="R61" s="79"/>
      <c r="S61" s="79"/>
      <c r="T61" s="79"/>
      <c r="U61" s="79"/>
    </row>
    <row r="62" spans="1:21" ht="14.25" customHeight="1">
      <c r="A62" s="351"/>
      <c r="B62" s="364"/>
      <c r="C62" s="364"/>
      <c r="D62" s="364"/>
      <c r="E62" s="32" t="s">
        <v>46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  <c r="S62" s="79"/>
      <c r="T62" s="79"/>
      <c r="U62" s="79"/>
    </row>
    <row r="63" spans="1:21" ht="12" customHeight="1" thickBot="1">
      <c r="A63" s="351">
        <v>47</v>
      </c>
      <c r="B63" s="393" t="e">
        <f>VLOOKUP(A63,'пр.взв.'!B32:H159,2,FALSE)</f>
        <v>#N/A</v>
      </c>
      <c r="C63" s="393" t="e">
        <f>VLOOKUP(A63,'пр.взв.'!B32:H159,3,FALSE)</f>
        <v>#N/A</v>
      </c>
      <c r="D63" s="393" t="e">
        <f>VLOOKUP(A63,'пр.взв.'!B32:H159,4,FALSE)</f>
        <v>#N/A</v>
      </c>
      <c r="E63" s="33"/>
      <c r="F63" s="44"/>
      <c r="G63" s="30"/>
      <c r="H63" s="49"/>
      <c r="I63" s="90"/>
      <c r="J63" s="86"/>
      <c r="K63" s="20"/>
      <c r="L63" s="20"/>
      <c r="M63" s="20"/>
      <c r="N63" s="20"/>
      <c r="O63" s="20"/>
      <c r="P63" s="20"/>
      <c r="Q63" s="20"/>
      <c r="R63" s="79"/>
      <c r="S63" s="79"/>
      <c r="T63" s="79"/>
      <c r="U63" s="79"/>
    </row>
    <row r="64" spans="1:21" ht="16.5" customHeight="1" thickBot="1">
      <c r="A64" s="361"/>
      <c r="B64" s="394"/>
      <c r="C64" s="394"/>
      <c r="D64" s="394"/>
      <c r="E64" s="30"/>
      <c r="F64" s="31"/>
      <c r="G64" s="32" t="s">
        <v>62</v>
      </c>
      <c r="H64" s="51"/>
      <c r="I64" s="87"/>
      <c r="J64" s="107"/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  <c r="S64" s="79"/>
      <c r="T64" s="79"/>
      <c r="U64" s="79"/>
    </row>
    <row r="65" spans="1:21" ht="12" customHeight="1" thickBot="1">
      <c r="A65" s="350">
        <v>31</v>
      </c>
      <c r="B65" s="366" t="str">
        <f>VLOOKUP(A65,'пр.взв.'!B34:H161,2,FALSE)</f>
        <v>Лебедев Илья Александрович</v>
      </c>
      <c r="C65" s="366" t="str">
        <f>VLOOKUP(A65,'пр.взв.'!B34:H161,3,FALSE)</f>
        <v>08.09.82 мсмк</v>
      </c>
      <c r="D65" s="366" t="str">
        <f>VLOOKUP(A65,'пр.взв.'!B34:H161,4,FALSE)</f>
        <v>УФО</v>
      </c>
      <c r="E65" s="86"/>
      <c r="F65" s="30"/>
      <c r="G65" s="163" t="s">
        <v>253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9"/>
      <c r="S65" s="79"/>
      <c r="T65" s="79"/>
      <c r="U65" s="79"/>
    </row>
    <row r="66" spans="1:21" ht="13.5" customHeight="1">
      <c r="A66" s="351"/>
      <c r="B66" s="364"/>
      <c r="C66" s="364"/>
      <c r="D66" s="364"/>
      <c r="E66" s="32" t="s">
        <v>62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  <c r="S66" s="79"/>
      <c r="T66" s="79"/>
      <c r="U66" s="79"/>
    </row>
    <row r="67" spans="1:21" ht="12" customHeight="1" thickBot="1">
      <c r="A67" s="351">
        <v>63</v>
      </c>
      <c r="B67" s="408" t="e">
        <f>VLOOKUP(A67,'пр.взв.'!B36:H163,2,FALSE)</f>
        <v>#N/A</v>
      </c>
      <c r="C67" s="408" t="e">
        <f>VLOOKUP(A67,'пр.взв.'!B36:H163,3,FALSE)</f>
        <v>#N/A</v>
      </c>
      <c r="D67" s="408" t="e">
        <f>VLOOKUP(A67,'пр.взв.'!B36:H163,4,FALSE)</f>
        <v>#N/A</v>
      </c>
      <c r="E67" s="33"/>
      <c r="F67" s="30"/>
      <c r="G67" s="30"/>
      <c r="H67" s="21"/>
      <c r="I67" s="25"/>
      <c r="J67" s="107"/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  <c r="S67" s="79"/>
      <c r="T67" s="79"/>
      <c r="U67" s="79"/>
    </row>
    <row r="68" spans="1:21" ht="12" customHeight="1" thickBot="1">
      <c r="A68" s="361"/>
      <c r="B68" s="409"/>
      <c r="C68" s="409"/>
      <c r="D68" s="409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9"/>
      <c r="S68" s="79"/>
      <c r="T68" s="79"/>
      <c r="U68" s="79"/>
    </row>
    <row r="69" spans="1:21" ht="9" customHeight="1">
      <c r="A69" s="78"/>
      <c r="B69" s="78"/>
      <c r="C69" s="78"/>
      <c r="D69" s="78"/>
      <c r="E69" s="86"/>
      <c r="F69" s="78"/>
      <c r="G69" s="78"/>
      <c r="H69" s="78"/>
      <c r="I69" s="78"/>
      <c r="J69" s="78"/>
      <c r="K69" s="20"/>
      <c r="L69" s="20"/>
      <c r="M69" s="20"/>
      <c r="N69" s="20"/>
      <c r="O69" s="20"/>
      <c r="P69" s="20"/>
      <c r="Q69" s="20"/>
      <c r="R69" s="79"/>
      <c r="S69" s="79"/>
      <c r="T69" s="79"/>
      <c r="U69" s="79"/>
    </row>
    <row r="70" spans="1:21" ht="12.75">
      <c r="A70" s="78"/>
      <c r="B70" s="78"/>
      <c r="C70" s="78"/>
      <c r="D70" s="78"/>
      <c r="E70" s="86"/>
      <c r="F70" s="78"/>
      <c r="G70" s="78"/>
      <c r="H70" s="22"/>
      <c r="I70" s="25"/>
      <c r="J70" s="25"/>
      <c r="K70" s="20"/>
      <c r="L70" s="20"/>
      <c r="M70" s="20"/>
      <c r="N70" s="20"/>
      <c r="O70" s="20"/>
      <c r="P70" s="20"/>
      <c r="Q70" s="20"/>
      <c r="R70" s="79"/>
      <c r="S70" s="79"/>
      <c r="T70" s="79"/>
      <c r="U70" s="79"/>
    </row>
    <row r="71" spans="1:21" ht="12.75">
      <c r="A71" s="79"/>
      <c r="B71" s="78"/>
      <c r="C71" s="78"/>
      <c r="D71" s="78"/>
      <c r="E71" s="88"/>
      <c r="F71" s="79"/>
      <c r="G71" s="79"/>
      <c r="H71" s="79"/>
      <c r="I71" s="79"/>
      <c r="J71" s="79"/>
      <c r="K71" s="84"/>
      <c r="L71" s="84"/>
      <c r="M71" s="84"/>
      <c r="N71" s="84"/>
      <c r="O71" s="84"/>
      <c r="P71" s="165">
        <f>HYPERLINK('[1]реквизиты'!$G$23)</f>
      </c>
      <c r="Q71" s="84"/>
      <c r="R71" s="79"/>
      <c r="S71" s="79"/>
      <c r="T71" s="79"/>
      <c r="U71" s="79"/>
    </row>
    <row r="72" spans="1:21" ht="12.75">
      <c r="A72" s="78"/>
      <c r="B72" s="78"/>
      <c r="C72" s="78"/>
      <c r="D72" s="78"/>
      <c r="E72" s="86"/>
      <c r="F72" s="78"/>
      <c r="G72" s="78"/>
      <c r="H72" s="78"/>
      <c r="I72" s="78"/>
      <c r="J72" s="78"/>
      <c r="K72" s="78"/>
      <c r="L72" s="96"/>
      <c r="M72" s="84"/>
      <c r="N72" s="84"/>
      <c r="O72" s="84"/>
      <c r="P72" s="84"/>
      <c r="Q72" s="84"/>
      <c r="R72" s="79"/>
      <c r="S72" s="79"/>
      <c r="T72" s="79"/>
      <c r="U72" s="79"/>
    </row>
    <row r="73" spans="1:21" ht="12.75">
      <c r="A73" s="78"/>
      <c r="B73" s="78"/>
      <c r="C73" s="78"/>
      <c r="D73" s="78"/>
      <c r="E73" s="86"/>
      <c r="F73" s="78"/>
      <c r="G73" s="78"/>
      <c r="H73" s="78"/>
      <c r="I73" s="78"/>
      <c r="J73" s="78"/>
      <c r="K73" s="78"/>
      <c r="L73" s="78"/>
      <c r="M73" s="79"/>
      <c r="N73" s="79"/>
      <c r="O73" s="79"/>
      <c r="P73" s="79"/>
      <c r="Q73" s="79"/>
      <c r="R73" s="79"/>
      <c r="S73" s="79"/>
      <c r="T73" s="79"/>
      <c r="U73" s="79"/>
    </row>
    <row r="74" spans="2:5" ht="12.75">
      <c r="B74" s="78"/>
      <c r="C74" s="78"/>
      <c r="D74" s="78"/>
      <c r="E74" s="18"/>
    </row>
    <row r="75" spans="2:5" ht="12.75">
      <c r="B75" s="78"/>
      <c r="C75" s="78"/>
      <c r="D75" s="78"/>
      <c r="E75" s="18"/>
    </row>
    <row r="76" spans="2:5" ht="12.75">
      <c r="B76" s="78"/>
      <c r="C76" s="78"/>
      <c r="D76" s="78"/>
      <c r="E76" s="18"/>
    </row>
    <row r="77" spans="2:5" ht="12.75">
      <c r="B77" s="78"/>
      <c r="C77" s="78"/>
      <c r="D77" s="78"/>
      <c r="E77" s="18"/>
    </row>
    <row r="78" spans="2:5" ht="12.75">
      <c r="B78" s="78"/>
      <c r="C78" s="78"/>
      <c r="D78" s="78"/>
      <c r="E78" s="18"/>
    </row>
    <row r="79" spans="2:5" ht="12.75">
      <c r="B79" s="78"/>
      <c r="C79" s="78"/>
      <c r="D79" s="78"/>
      <c r="E79" s="18"/>
    </row>
    <row r="80" spans="2:5" ht="12.75">
      <c r="B80" s="78"/>
      <c r="C80" s="78"/>
      <c r="D80" s="78"/>
      <c r="E80" s="18"/>
    </row>
    <row r="81" spans="2:4" ht="12.75">
      <c r="B81" s="78"/>
      <c r="C81" s="78"/>
      <c r="D81" s="78"/>
    </row>
    <row r="82" spans="2:4" ht="12.75">
      <c r="B82" s="78"/>
      <c r="C82" s="78"/>
      <c r="D82" s="78"/>
    </row>
    <row r="83" spans="2:4" ht="12.75">
      <c r="B83" s="78"/>
      <c r="C83" s="78"/>
      <c r="D83" s="78"/>
    </row>
    <row r="84" spans="2:4" ht="12.75">
      <c r="B84" s="78"/>
      <c r="C84" s="78"/>
      <c r="D84" s="78"/>
    </row>
    <row r="85" spans="2:4" ht="12.75">
      <c r="B85" s="78"/>
      <c r="C85" s="78"/>
      <c r="D85" s="78"/>
    </row>
    <row r="86" spans="2:4" ht="12.75">
      <c r="B86" s="78"/>
      <c r="C86" s="78"/>
      <c r="D86" s="78"/>
    </row>
    <row r="87" spans="2:4" ht="12.75">
      <c r="B87" s="78"/>
      <c r="C87" s="78"/>
      <c r="D87" s="78"/>
    </row>
    <row r="88" spans="2:4" ht="12.75">
      <c r="B88" s="78"/>
      <c r="C88" s="78"/>
      <c r="D88" s="78"/>
    </row>
    <row r="89" spans="2:4" ht="12.75">
      <c r="B89" s="78"/>
      <c r="C89" s="78"/>
      <c r="D89" s="78"/>
    </row>
    <row r="90" spans="2:4" ht="12.75">
      <c r="B90" s="78"/>
      <c r="C90" s="78"/>
      <c r="D90" s="78"/>
    </row>
    <row r="91" spans="2:4" ht="12.75">
      <c r="B91" s="78"/>
      <c r="C91" s="78"/>
      <c r="D91" s="78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B32:B33"/>
    <mergeCell ref="C32:C33"/>
    <mergeCell ref="D20:D21"/>
    <mergeCell ref="D22:D23"/>
    <mergeCell ref="D24:D25"/>
    <mergeCell ref="D26:D27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P3:R4"/>
    <mergeCell ref="N26:R27"/>
    <mergeCell ref="Q6:R7"/>
    <mergeCell ref="E3:N3"/>
    <mergeCell ref="N32:R33"/>
    <mergeCell ref="D28:D29"/>
    <mergeCell ref="D30:D31"/>
    <mergeCell ref="D32:D33"/>
    <mergeCell ref="D16:D17"/>
    <mergeCell ref="D8:D9"/>
    <mergeCell ref="D10:D11"/>
    <mergeCell ref="D12:D13"/>
    <mergeCell ref="D14:D15"/>
  </mergeCells>
  <printOptions horizontalCentered="1" verticalCentered="1"/>
  <pageMargins left="0" right="0" top="0" bottom="0" header="0" footer="0"/>
  <pageSetup horizontalDpi="300" verticalDpi="300" orientation="portrait" paperSize="9" scale="89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2012-03-09T12:34:37Z</cp:lastPrinted>
  <dcterms:created xsi:type="dcterms:W3CDTF">1996-10-08T23:32:33Z</dcterms:created>
  <dcterms:modified xsi:type="dcterms:W3CDTF">2012-03-12T07:10:17Z</dcterms:modified>
  <cp:category/>
  <cp:version/>
  <cp:contentType/>
  <cp:contentStatus/>
</cp:coreProperties>
</file>