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градной лист" sheetId="1" r:id="rId1"/>
    <sheet name="пр. хода" sheetId="2" r:id="rId2"/>
    <sheet name="ПОЛУФИНАЛ ФИНАЛ" sheetId="3" r:id="rId3"/>
    <sheet name="пр.взвешивания" sheetId="4" r:id="rId4"/>
    <sheet name="круги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<sst xmlns="http://schemas.openxmlformats.org/spreadsheetml/2006/main" count="150" uniqueCount="73">
  <si>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</si>
  <si>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</si>
  <si>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</si>
  <si>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</si>
  <si>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</si>
  <si>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</si>
  <si>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</si>
  <si>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</si>
  <si>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</si>
  <si>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</si>
  <si>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</si>
  <si>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</si>
  <si>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</si>
  <si>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</si>
  <si>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</si>
  <si>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</si>
  <si>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</si>
  <si>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</si>
  <si>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</si>
  <si>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</si>
  <si>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</si>
  <si>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</si>
  <si>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</si>
  <si>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</si>
  <si>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</si>
  <si>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</si>
  <si>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СОСТАВ ПАР ПО КРУГАМ</t>
  </si>
  <si>
    <t>СВОБОДЕН</t>
  </si>
  <si>
    <t>ПОЛУФИНАЛ</t>
  </si>
  <si>
    <t>СВ.80</t>
  </si>
  <si>
    <t xml:space="preserve">Б </t>
  </si>
  <si>
    <t>A</t>
  </si>
  <si>
    <t xml:space="preserve">ПРОТОКОЛ ХОДА СОРЕВНОВАНИЙ       </t>
  </si>
  <si>
    <t>ВСЕРОССИЙСКАЯ ФЕДЕРАЦИЯ САМБО</t>
  </si>
  <si>
    <t>Ф.И.О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</si>
  <si>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</si>
  <si>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</si>
  <si>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</si>
  <si>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</si>
  <si>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</si>
  <si>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</si>
  <si>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ЛИИВ Валерия Игоревна</t>
  </si>
  <si>
    <t>11.03.94 кмс</t>
  </si>
  <si>
    <t>СФО Красноярский Лесосибирск МО</t>
  </si>
  <si>
    <t>Калентьев ВИ</t>
  </si>
  <si>
    <t>ЛЕПЕТЮХИНА Аксинья Александровна</t>
  </si>
  <si>
    <t>05.02.93 кмс</t>
  </si>
  <si>
    <t>ЮФО РОстовская Ростов МО</t>
  </si>
  <si>
    <t>Варданян АС Пантелеев ЕА</t>
  </si>
  <si>
    <t>БАБИНЦЕВА Александра Ивановна</t>
  </si>
  <si>
    <t>04.02.93 кмс</t>
  </si>
  <si>
    <t>Москва МКС</t>
  </si>
  <si>
    <t>Костин ЛН Шмаков ОВ</t>
  </si>
  <si>
    <t>ЖЕЛКОВА Полина Геннадьевна</t>
  </si>
  <si>
    <t>26.09.94 кмс</t>
  </si>
  <si>
    <t>ДВФО Амурская Благовещенск МО</t>
  </si>
  <si>
    <t>Щербань ММ</t>
  </si>
  <si>
    <t>УЛАГАШЕВА Мария Александровна</t>
  </si>
  <si>
    <t>11.03.92 кмс</t>
  </si>
  <si>
    <t>СФО Новосибирская Новосибирск МО</t>
  </si>
  <si>
    <t xml:space="preserve">Матвеев АБ Завалищев ВС Орлов ВС </t>
  </si>
  <si>
    <t>НИКУЛИНА Екатерина Александровна</t>
  </si>
  <si>
    <t>15.01.92 кмс</t>
  </si>
  <si>
    <t>ЮФО Волгоградская Калач на Дону МО</t>
  </si>
  <si>
    <t>Иващенко ГМ</t>
  </si>
  <si>
    <t>в.к.     &gt;80      кг.</t>
  </si>
  <si>
    <t>2'46''</t>
  </si>
  <si>
    <t>1'40''</t>
  </si>
  <si>
    <t>3'16''</t>
  </si>
  <si>
    <t>3'10''</t>
  </si>
  <si>
    <t>4^0</t>
  </si>
  <si>
    <t>5-6</t>
  </si>
  <si>
    <t>3,5^0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</si>
</sst>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0"/>
      <color indexed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8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8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0" fontId="12" fillId="0" borderId="0" xfId="42" applyFont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0" xfId="42" applyFont="1" applyAlignment="1" applyProtection="1">
      <alignment horizontal="center" vertical="center"/>
      <protection/>
    </xf>
    <xf numFmtId="0" fontId="4" fillId="21" borderId="15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4" fillId="21" borderId="18" xfId="0" applyNumberFormat="1" applyFont="1" applyFill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6" fillId="0" borderId="20" xfId="42" applyNumberFormat="1" applyFont="1" applyBorder="1" applyAlignment="1" applyProtection="1">
      <alignment horizontal="center"/>
      <protection/>
    </xf>
    <xf numFmtId="0" fontId="6" fillId="21" borderId="21" xfId="0" applyNumberFormat="1" applyFont="1" applyFill="1" applyBorder="1" applyAlignment="1">
      <alignment horizontal="center"/>
    </xf>
    <xf numFmtId="0" fontId="6" fillId="0" borderId="22" xfId="42" applyNumberFormat="1" applyFont="1" applyBorder="1" applyAlignment="1" applyProtection="1">
      <alignment horizontal="center"/>
      <protection/>
    </xf>
    <xf numFmtId="0" fontId="4" fillId="0" borderId="23" xfId="42" applyNumberFormat="1" applyFont="1" applyBorder="1" applyAlignment="1" applyProtection="1">
      <alignment horizontal="center"/>
      <protection/>
    </xf>
    <xf numFmtId="0" fontId="4" fillId="21" borderId="24" xfId="0" applyNumberFormat="1" applyFont="1" applyFill="1" applyBorder="1" applyAlignment="1">
      <alignment horizontal="center"/>
    </xf>
    <xf numFmtId="0" fontId="4" fillId="0" borderId="13" xfId="42" applyNumberFormat="1" applyFont="1" applyBorder="1" applyAlignment="1" applyProtection="1">
      <alignment horizontal="center"/>
      <protection/>
    </xf>
    <xf numFmtId="0" fontId="6" fillId="0" borderId="18" xfId="42" applyNumberFormat="1" applyFont="1" applyBorder="1" applyAlignment="1" applyProtection="1">
      <alignment horizontal="center"/>
      <protection/>
    </xf>
    <xf numFmtId="0" fontId="6" fillId="0" borderId="19" xfId="42" applyNumberFormat="1" applyFont="1" applyBorder="1" applyAlignment="1" applyProtection="1">
      <alignment horizontal="center"/>
      <protection/>
    </xf>
    <xf numFmtId="0" fontId="4" fillId="21" borderId="0" xfId="0" applyNumberFormat="1" applyFont="1" applyFill="1" applyBorder="1" applyAlignment="1">
      <alignment horizontal="center"/>
    </xf>
    <xf numFmtId="0" fontId="4" fillId="0" borderId="25" xfId="42" applyNumberFormat="1" applyFont="1" applyBorder="1" applyAlignment="1" applyProtection="1">
      <alignment horizontal="center"/>
      <protection/>
    </xf>
    <xf numFmtId="0" fontId="4" fillId="0" borderId="26" xfId="42" applyNumberFormat="1" applyFont="1" applyBorder="1" applyAlignment="1" applyProtection="1">
      <alignment horizontal="center"/>
      <protection/>
    </xf>
    <xf numFmtId="0" fontId="4" fillId="21" borderId="27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21" borderId="17" xfId="0" applyNumberFormat="1" applyFont="1" applyFill="1" applyBorder="1" applyAlignment="1">
      <alignment horizontal="center"/>
    </xf>
    <xf numFmtId="0" fontId="4" fillId="21" borderId="13" xfId="0" applyNumberFormat="1" applyFont="1" applyFill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6" fillId="0" borderId="21" xfId="42" applyNumberFormat="1" applyFont="1" applyBorder="1" applyAlignment="1" applyProtection="1">
      <alignment horizontal="center"/>
      <protection/>
    </xf>
    <xf numFmtId="0" fontId="4" fillId="21" borderId="22" xfId="0" applyNumberFormat="1" applyFont="1" applyFill="1" applyBorder="1" applyAlignment="1">
      <alignment horizontal="center"/>
    </xf>
    <xf numFmtId="0" fontId="4" fillId="0" borderId="27" xfId="42" applyNumberFormat="1" applyFont="1" applyBorder="1" applyAlignment="1" applyProtection="1">
      <alignment horizontal="center"/>
      <protection/>
    </xf>
    <xf numFmtId="0" fontId="6" fillId="0" borderId="2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6" fillId="0" borderId="0" xfId="42" applyNumberFormat="1" applyFont="1" applyAlignment="1" applyProtection="1">
      <alignment/>
      <protection/>
    </xf>
    <xf numFmtId="0" fontId="13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13" fillId="0" borderId="31" xfId="42" applyNumberFormat="1" applyFont="1" applyBorder="1" applyAlignment="1" applyProtection="1">
      <alignment horizontal="center"/>
      <protection/>
    </xf>
    <xf numFmtId="0" fontId="4" fillId="0" borderId="0" xfId="42" applyNumberFormat="1" applyFont="1" applyAlignment="1" applyProtection="1">
      <alignment/>
      <protection/>
    </xf>
    <xf numFmtId="0" fontId="4" fillId="0" borderId="32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33" xfId="0" applyNumberFormat="1" applyFont="1" applyBorder="1" applyAlignment="1">
      <alignment horizontal="center"/>
    </xf>
    <xf numFmtId="0" fontId="1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6" fillId="0" borderId="0" xfId="0" applyNumberFormat="1" applyFont="1" applyBorder="1" applyAlignment="1">
      <alignment/>
    </xf>
    <xf numFmtId="20" fontId="4" fillId="0" borderId="29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0" fontId="20" fillId="25" borderId="25" xfId="0" applyFont="1" applyFill="1" applyBorder="1" applyAlignment="1">
      <alignment horizontal="center" vertical="center"/>
    </xf>
    <xf numFmtId="0" fontId="3" fillId="26" borderId="35" xfId="42" applyFont="1" applyFill="1" applyBorder="1" applyAlignment="1" applyProtection="1">
      <alignment horizontal="center" vertical="center" wrapText="1"/>
      <protection/>
    </xf>
    <xf numFmtId="0" fontId="3" fillId="26" borderId="36" xfId="42" applyFont="1" applyFill="1" applyBorder="1" applyAlignment="1" applyProtection="1">
      <alignment horizontal="center" vertical="center" wrapText="1"/>
      <protection/>
    </xf>
    <xf numFmtId="0" fontId="3" fillId="26" borderId="37" xfId="42" applyFont="1" applyFill="1" applyBorder="1" applyAlignment="1" applyProtection="1">
      <alignment horizontal="center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9" fillId="25" borderId="35" xfId="42" applyFont="1" applyFill="1" applyBorder="1" applyAlignment="1" applyProtection="1">
      <alignment horizontal="center" vertical="center"/>
      <protection/>
    </xf>
    <xf numFmtId="0" fontId="9" fillId="25" borderId="36" xfId="42" applyFont="1" applyFill="1" applyBorder="1" applyAlignment="1" applyProtection="1">
      <alignment horizontal="center" vertical="center"/>
      <protection/>
    </xf>
    <xf numFmtId="0" fontId="9" fillId="25" borderId="37" xfId="42" applyFont="1" applyFill="1" applyBorder="1" applyAlignment="1" applyProtection="1">
      <alignment horizontal="center" vertical="center"/>
      <protection/>
    </xf>
    <xf numFmtId="0" fontId="20" fillId="17" borderId="15" xfId="0" applyFont="1" applyFill="1" applyBorder="1" applyAlignment="1">
      <alignment horizontal="center" vertical="center"/>
    </xf>
    <xf numFmtId="0" fontId="20" fillId="17" borderId="18" xfId="0" applyFont="1" applyFill="1" applyBorder="1" applyAlignment="1">
      <alignment horizontal="center" vertical="center"/>
    </xf>
    <xf numFmtId="0" fontId="20" fillId="17" borderId="25" xfId="0" applyFont="1" applyFill="1" applyBorder="1" applyAlignment="1">
      <alignment horizontal="center" vertical="center"/>
    </xf>
    <xf numFmtId="0" fontId="17" fillId="0" borderId="0" xfId="42" applyNumberFormat="1" applyFont="1" applyAlignment="1" applyProtection="1">
      <alignment horizontal="center"/>
      <protection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/>
    </xf>
    <xf numFmtId="0" fontId="4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/>
    </xf>
    <xf numFmtId="0" fontId="6" fillId="0" borderId="42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4" fillId="0" borderId="47" xfId="42" applyNumberFormat="1" applyFont="1" applyBorder="1" applyAlignment="1" applyProtection="1">
      <alignment horizontal="left" vertical="center" wrapText="1"/>
      <protection/>
    </xf>
    <xf numFmtId="0" fontId="6" fillId="0" borderId="48" xfId="0" applyNumberFormat="1" applyFont="1" applyBorder="1" applyAlignment="1">
      <alignment horizontal="left" vertical="center" wrapText="1"/>
    </xf>
    <xf numFmtId="0" fontId="4" fillId="0" borderId="16" xfId="42" applyNumberFormat="1" applyFont="1" applyBorder="1" applyAlignment="1" applyProtection="1">
      <alignment horizontal="center" vertical="center" wrapText="1"/>
      <protection/>
    </xf>
    <xf numFmtId="0" fontId="4" fillId="0" borderId="19" xfId="42" applyNumberFormat="1" applyFont="1" applyBorder="1" applyAlignment="1" applyProtection="1">
      <alignment horizontal="center" vertical="center" wrapText="1"/>
      <protection/>
    </xf>
    <xf numFmtId="0" fontId="4" fillId="0" borderId="49" xfId="42" applyNumberFormat="1" applyFont="1" applyBorder="1" applyAlignment="1" applyProtection="1">
      <alignment horizontal="center" vertical="center" wrapText="1"/>
      <protection/>
    </xf>
    <xf numFmtId="0" fontId="6" fillId="0" borderId="49" xfId="0" applyNumberFormat="1" applyFont="1" applyBorder="1" applyAlignment="1">
      <alignment horizontal="center" vertical="center" wrapText="1"/>
    </xf>
    <xf numFmtId="0" fontId="4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52" xfId="42" applyNumberFormat="1" applyFont="1" applyBorder="1" applyAlignment="1" applyProtection="1">
      <alignment horizontal="left" vertical="center" wrapText="1"/>
      <protection/>
    </xf>
    <xf numFmtId="0" fontId="6" fillId="0" borderId="52" xfId="0" applyNumberFormat="1" applyFont="1" applyBorder="1" applyAlignment="1">
      <alignment horizontal="left" vertical="center" wrapText="1"/>
    </xf>
    <xf numFmtId="0" fontId="4" fillId="0" borderId="21" xfId="42" applyNumberFormat="1" applyFont="1" applyBorder="1" applyAlignment="1" applyProtection="1">
      <alignment horizontal="center" vertical="center" wrapText="1"/>
      <protection/>
    </xf>
    <xf numFmtId="0" fontId="4" fillId="0" borderId="24" xfId="42" applyNumberFormat="1" applyFont="1" applyBorder="1" applyAlignment="1" applyProtection="1">
      <alignment horizontal="center" vertical="center" wrapText="1"/>
      <protection/>
    </xf>
    <xf numFmtId="0" fontId="4" fillId="0" borderId="53" xfId="42" applyNumberFormat="1" applyFont="1" applyBorder="1" applyAlignment="1" applyProtection="1">
      <alignment horizontal="center" vertical="center" wrapText="1"/>
      <protection/>
    </xf>
    <xf numFmtId="0" fontId="4" fillId="0" borderId="54" xfId="42" applyNumberFormat="1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>
      <alignment horizontal="center" vertical="center" wrapText="1"/>
    </xf>
    <xf numFmtId="0" fontId="4" fillId="0" borderId="56" xfId="42" applyNumberFormat="1" applyFont="1" applyBorder="1" applyAlignment="1" applyProtection="1">
      <alignment horizontal="left" vertical="center" wrapText="1"/>
      <protection/>
    </xf>
    <xf numFmtId="0" fontId="6" fillId="0" borderId="57" xfId="0" applyNumberFormat="1" applyFont="1" applyBorder="1" applyAlignment="1">
      <alignment horizontal="left" vertical="center" wrapText="1"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58" xfId="42" applyNumberFormat="1" applyFont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60" xfId="42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>
      <alignment horizontal="center" vertical="center" wrapText="1"/>
    </xf>
    <xf numFmtId="0" fontId="4" fillId="0" borderId="61" xfId="42" applyNumberFormat="1" applyFont="1" applyBorder="1" applyAlignment="1" applyProtection="1">
      <alignment horizontal="center" vertical="center" wrapText="1"/>
      <protection/>
    </xf>
    <xf numFmtId="0" fontId="6" fillId="0" borderId="53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4" fillId="0" borderId="57" xfId="0" applyNumberFormat="1" applyFont="1" applyBorder="1" applyAlignment="1">
      <alignment horizontal="left" vertical="center" wrapText="1"/>
    </xf>
    <xf numFmtId="0" fontId="4" fillId="0" borderId="62" xfId="0" applyNumberFormat="1" applyFont="1" applyBorder="1" applyAlignment="1">
      <alignment horizontal="left" vertical="center" wrapText="1"/>
    </xf>
    <xf numFmtId="0" fontId="4" fillId="0" borderId="63" xfId="0" applyNumberFormat="1" applyFont="1" applyBorder="1" applyAlignment="1">
      <alignment horizontal="left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4" fillId="0" borderId="62" xfId="42" applyNumberFormat="1" applyFont="1" applyBorder="1" applyAlignment="1" applyProtection="1">
      <alignment horizontal="center" vertical="center" wrapText="1"/>
      <protection/>
    </xf>
    <xf numFmtId="0" fontId="6" fillId="0" borderId="62" xfId="0" applyNumberFormat="1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60" xfId="0" applyNumberFormat="1" applyFont="1" applyBorder="1" applyAlignment="1">
      <alignment horizontal="left" vertical="center" wrapText="1"/>
    </xf>
    <xf numFmtId="0" fontId="4" fillId="0" borderId="61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54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23" fillId="0" borderId="31" xfId="0" applyNumberFormat="1" applyFont="1" applyBorder="1" applyAlignment="1">
      <alignment horizontal="center" vertical="center" wrapText="1"/>
    </xf>
    <xf numFmtId="0" fontId="23" fillId="0" borderId="6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4" fillId="0" borderId="67" xfId="0" applyNumberFormat="1" applyFont="1" applyFill="1" applyBorder="1" applyAlignment="1">
      <alignment horizontal="left" vertical="center" wrapText="1"/>
    </xf>
    <xf numFmtId="0" fontId="4" fillId="0" borderId="66" xfId="0" applyNumberFormat="1" applyFont="1" applyFill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23" fillId="0" borderId="67" xfId="0" applyNumberFormat="1" applyFont="1" applyBorder="1" applyAlignment="1">
      <alignment horizontal="center" vertical="center" wrapText="1"/>
    </xf>
    <xf numFmtId="0" fontId="9" fillId="27" borderId="35" xfId="42" applyFont="1" applyFill="1" applyBorder="1" applyAlignment="1" applyProtection="1">
      <alignment horizontal="center" vertical="center"/>
      <protection/>
    </xf>
    <xf numFmtId="0" fontId="9" fillId="27" borderId="36" xfId="42" applyFont="1" applyFill="1" applyBorder="1" applyAlignment="1" applyProtection="1">
      <alignment horizontal="center" vertical="center"/>
      <protection/>
    </xf>
    <xf numFmtId="0" fontId="9" fillId="27" borderId="37" xfId="42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 vertical="center" wrapText="1"/>
      <protection/>
    </xf>
    <xf numFmtId="0" fontId="2" fillId="4" borderId="35" xfId="42" applyNumberFormat="1" applyFont="1" applyFill="1" applyBorder="1" applyAlignment="1" applyProtection="1">
      <alignment horizontal="center" vertical="center" wrapText="1"/>
      <protection/>
    </xf>
    <xf numFmtId="0" fontId="2" fillId="4" borderId="36" xfId="42" applyNumberFormat="1" applyFont="1" applyFill="1" applyBorder="1" applyAlignment="1" applyProtection="1">
      <alignment horizontal="center" vertical="center" wrapText="1"/>
      <protection/>
    </xf>
    <xf numFmtId="0" fontId="2" fillId="4" borderId="37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3" fillId="0" borderId="32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25" borderId="62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0" fillId="0" borderId="62" xfId="42" applyFont="1" applyFill="1" applyBorder="1" applyAlignment="1" applyProtection="1">
      <alignment horizontal="left" vertical="center" wrapText="1"/>
      <protection/>
    </xf>
    <xf numFmtId="0" fontId="6" fillId="0" borderId="6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17" borderId="62" xfId="0" applyFont="1" applyFill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62" xfId="42" applyFont="1" applyBorder="1" applyAlignment="1" applyProtection="1">
      <alignment horizontal="center" vertical="center" wrapText="1"/>
      <protection/>
    </xf>
    <xf numFmtId="0" fontId="0" fillId="0" borderId="62" xfId="42" applyFont="1" applyFill="1" applyBorder="1" applyAlignment="1" applyProtection="1">
      <alignment horizontal="center" vertical="center" wrapText="1"/>
      <protection/>
    </xf>
    <xf numFmtId="0" fontId="22" fillId="0" borderId="3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2" xfId="0" applyFont="1" applyBorder="1" applyAlignment="1">
      <alignment vertical="center" wrapText="1"/>
    </xf>
    <xf numFmtId="0" fontId="4" fillId="0" borderId="62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2" xfId="42" applyFont="1" applyBorder="1" applyAlignment="1" applyProtection="1">
      <alignment horizontal="left" vertical="center" wrapText="1"/>
      <protection/>
    </xf>
    <xf numFmtId="0" fontId="6" fillId="0" borderId="62" xfId="0" applyFont="1" applyBorder="1" applyAlignment="1">
      <alignment horizontal="left" vertical="center" wrapText="1"/>
    </xf>
    <xf numFmtId="0" fontId="4" fillId="0" borderId="62" xfId="42" applyFont="1" applyBorder="1" applyAlignment="1" applyProtection="1">
      <alignment horizontal="center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42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24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552450</xdr:colOff>
      <xdr:row>2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15.75" thickBot="1">
      <c r="A1" s="93" t="str">
        <f>'[2]реквизиты'!$A$2</f>
        <v>Первенство России среди юниорок 1992 - 93 гг.р.</v>
      </c>
      <c r="B1" s="94"/>
      <c r="C1" s="94"/>
      <c r="D1" s="94"/>
      <c r="E1" s="94"/>
      <c r="F1" s="94"/>
      <c r="G1" s="94"/>
      <c r="H1" s="95"/>
    </row>
    <row r="2" spans="1:8" ht="12.75">
      <c r="A2" s="96" t="str">
        <f>'[2]реквизиты'!$A$3</f>
        <v>13 - 17 февраля 2012 г.               г. Кстово</v>
      </c>
      <c r="B2" s="96"/>
      <c r="C2" s="96"/>
      <c r="D2" s="96"/>
      <c r="E2" s="96"/>
      <c r="F2" s="96"/>
      <c r="G2" s="96"/>
      <c r="H2" s="96"/>
    </row>
    <row r="3" spans="1:8" ht="18.75" thickBot="1">
      <c r="A3" s="97" t="s">
        <v>35</v>
      </c>
      <c r="B3" s="97"/>
      <c r="C3" s="97"/>
      <c r="D3" s="97"/>
      <c r="E3" s="97"/>
      <c r="F3" s="97"/>
      <c r="G3" s="97"/>
      <c r="H3" s="97"/>
    </row>
    <row r="4" spans="2:8" ht="18.75" thickBot="1">
      <c r="B4" s="68"/>
      <c r="C4" s="69"/>
      <c r="D4" s="98" t="str">
        <f>'пр.взвешивания'!E3</f>
        <v>в.к.     &gt;80      кг.</v>
      </c>
      <c r="E4" s="99"/>
      <c r="F4" s="100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8">
      <c r="A6" s="101" t="s">
        <v>36</v>
      </c>
      <c r="B6" s="86" t="str">
        <f>VLOOKUP(J6,'пр.взвешивания'!B6:G71,2,FALSE)</f>
        <v>БАБИНЦЕВА Александра Ивановна</v>
      </c>
      <c r="C6" s="86"/>
      <c r="D6" s="86"/>
      <c r="E6" s="86"/>
      <c r="F6" s="86"/>
      <c r="G6" s="86"/>
      <c r="H6" s="79" t="str">
        <f>VLOOKUP(J6,'пр.взвешивания'!B6:G71,3,FALSE)</f>
        <v>04.02.93 кмс</v>
      </c>
      <c r="I6" s="69"/>
      <c r="J6" s="70">
        <v>3</v>
      </c>
    </row>
    <row r="7" spans="1:10" ht="18">
      <c r="A7" s="102"/>
      <c r="B7" s="87"/>
      <c r="C7" s="87"/>
      <c r="D7" s="87"/>
      <c r="E7" s="87"/>
      <c r="F7" s="87"/>
      <c r="G7" s="87"/>
      <c r="H7" s="88"/>
      <c r="I7" s="69"/>
      <c r="J7" s="70"/>
    </row>
    <row r="8" spans="1:10" ht="18">
      <c r="A8" s="102"/>
      <c r="B8" s="89" t="str">
        <f>VLOOKUP(J6,'пр.взвешивания'!B6:G71,4,FALSE)</f>
        <v>Москва МКС</v>
      </c>
      <c r="C8" s="89"/>
      <c r="D8" s="89"/>
      <c r="E8" s="89"/>
      <c r="F8" s="89"/>
      <c r="G8" s="89"/>
      <c r="H8" s="88"/>
      <c r="I8" s="69"/>
      <c r="J8" s="70"/>
    </row>
    <row r="9" spans="1:10" ht="18.75" thickBot="1">
      <c r="A9" s="103"/>
      <c r="B9" s="81"/>
      <c r="C9" s="81"/>
      <c r="D9" s="81"/>
      <c r="E9" s="81"/>
      <c r="F9" s="81"/>
      <c r="G9" s="81"/>
      <c r="H9" s="82"/>
      <c r="I9" s="69"/>
      <c r="J9" s="70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0"/>
    </row>
    <row r="11" spans="1:10" ht="18" customHeight="1">
      <c r="A11" s="90" t="s">
        <v>37</v>
      </c>
      <c r="B11" s="86" t="str">
        <f>VLOOKUP(J11,'пр.взвешивания'!B1:G76,2,FALSE)</f>
        <v>НИКУЛИНА Екатерина Александровна</v>
      </c>
      <c r="C11" s="86"/>
      <c r="D11" s="86"/>
      <c r="E11" s="86"/>
      <c r="F11" s="86"/>
      <c r="G11" s="86"/>
      <c r="H11" s="79" t="str">
        <f>VLOOKUP(J11,'пр.взвешивания'!B1:G76,3,FALSE)</f>
        <v>15.01.92 кмс</v>
      </c>
      <c r="I11" s="69"/>
      <c r="J11" s="70">
        <v>6</v>
      </c>
    </row>
    <row r="12" spans="1:10" ht="18" customHeight="1">
      <c r="A12" s="91"/>
      <c r="B12" s="87"/>
      <c r="C12" s="87"/>
      <c r="D12" s="87"/>
      <c r="E12" s="87"/>
      <c r="F12" s="87"/>
      <c r="G12" s="87"/>
      <c r="H12" s="88"/>
      <c r="I12" s="69"/>
      <c r="J12" s="70"/>
    </row>
    <row r="13" spans="1:10" ht="18">
      <c r="A13" s="91"/>
      <c r="B13" s="89" t="str">
        <f>VLOOKUP(J11,'пр.взвешивания'!B1:G76,4,FALSE)</f>
        <v>ЮФО Волгоградская Калач на Дону МО</v>
      </c>
      <c r="C13" s="89"/>
      <c r="D13" s="89"/>
      <c r="E13" s="89"/>
      <c r="F13" s="89"/>
      <c r="G13" s="89"/>
      <c r="H13" s="88"/>
      <c r="I13" s="69"/>
      <c r="J13" s="70"/>
    </row>
    <row r="14" spans="1:10" ht="18.75" thickBot="1">
      <c r="A14" s="92"/>
      <c r="B14" s="81"/>
      <c r="C14" s="81"/>
      <c r="D14" s="81"/>
      <c r="E14" s="81"/>
      <c r="F14" s="81"/>
      <c r="G14" s="81"/>
      <c r="H14" s="82"/>
      <c r="I14" s="69"/>
      <c r="J14" s="70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0"/>
    </row>
    <row r="16" spans="1:10" ht="18" customHeight="1">
      <c r="A16" s="83" t="s">
        <v>38</v>
      </c>
      <c r="B16" s="86" t="str">
        <f>VLOOKUP(J16,'пр.взвешивания'!B6:G81,2,FALSE)</f>
        <v>УЛАГАШЕВА Мария Александровна</v>
      </c>
      <c r="C16" s="86"/>
      <c r="D16" s="86"/>
      <c r="E16" s="86"/>
      <c r="F16" s="86"/>
      <c r="G16" s="86"/>
      <c r="H16" s="79" t="str">
        <f>VLOOKUP(J16,'пр.взвешивания'!B6:G81,3,FALSE)</f>
        <v>11.03.92 кмс</v>
      </c>
      <c r="I16" s="69"/>
      <c r="J16" s="70">
        <v>5</v>
      </c>
    </row>
    <row r="17" spans="1:10" ht="18" customHeight="1">
      <c r="A17" s="84"/>
      <c r="B17" s="87"/>
      <c r="C17" s="87"/>
      <c r="D17" s="87"/>
      <c r="E17" s="87"/>
      <c r="F17" s="87"/>
      <c r="G17" s="87"/>
      <c r="H17" s="88"/>
      <c r="I17" s="69"/>
      <c r="J17" s="70"/>
    </row>
    <row r="18" spans="1:10" ht="18">
      <c r="A18" s="84"/>
      <c r="B18" s="89" t="str">
        <f>VLOOKUP(J16,'пр.взвешивания'!B6:G81,4,FALSE)</f>
        <v>СФО Новосибирская Новосибирск МО</v>
      </c>
      <c r="C18" s="89"/>
      <c r="D18" s="89"/>
      <c r="E18" s="89"/>
      <c r="F18" s="89"/>
      <c r="G18" s="89"/>
      <c r="H18" s="88"/>
      <c r="I18" s="69"/>
      <c r="J18" s="70"/>
    </row>
    <row r="19" spans="1:10" ht="18.75" thickBot="1">
      <c r="A19" s="85"/>
      <c r="B19" s="81"/>
      <c r="C19" s="81"/>
      <c r="D19" s="81"/>
      <c r="E19" s="81"/>
      <c r="F19" s="81"/>
      <c r="G19" s="81"/>
      <c r="H19" s="82"/>
      <c r="I19" s="69"/>
      <c r="J19" s="70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0"/>
    </row>
    <row r="21" spans="1:10" ht="18" customHeight="1">
      <c r="A21" s="83" t="s">
        <v>38</v>
      </c>
      <c r="B21" s="86" t="str">
        <f>VLOOKUP(J21,'пр.взвешивания'!B1:G86,2,FALSE)</f>
        <v>ЛЕПЕТЮХИНА Аксинья Александровна</v>
      </c>
      <c r="C21" s="86"/>
      <c r="D21" s="86"/>
      <c r="E21" s="86"/>
      <c r="F21" s="86"/>
      <c r="G21" s="86"/>
      <c r="H21" s="79" t="str">
        <f>VLOOKUP(J21,'пр.взвешивания'!B1:G86,3,FALSE)</f>
        <v>05.02.93 кмс</v>
      </c>
      <c r="I21" s="69"/>
      <c r="J21" s="70">
        <v>2</v>
      </c>
    </row>
    <row r="22" spans="1:10" ht="18" customHeight="1">
      <c r="A22" s="84"/>
      <c r="B22" s="87"/>
      <c r="C22" s="87"/>
      <c r="D22" s="87"/>
      <c r="E22" s="87"/>
      <c r="F22" s="87"/>
      <c r="G22" s="87"/>
      <c r="H22" s="88"/>
      <c r="I22" s="69"/>
      <c r="J22" s="70"/>
    </row>
    <row r="23" spans="1:9" ht="18">
      <c r="A23" s="84"/>
      <c r="B23" s="89" t="str">
        <f>VLOOKUP(J21,'пр.взвешивания'!B1:G86,4,FALSE)</f>
        <v>ЮФО РОстовская Ростов МО</v>
      </c>
      <c r="C23" s="89"/>
      <c r="D23" s="89"/>
      <c r="E23" s="89"/>
      <c r="F23" s="89"/>
      <c r="G23" s="89"/>
      <c r="H23" s="88"/>
      <c r="I23" s="69"/>
    </row>
    <row r="24" spans="1:9" ht="18.75" thickBot="1">
      <c r="A24" s="85"/>
      <c r="B24" s="81"/>
      <c r="C24" s="81"/>
      <c r="D24" s="81"/>
      <c r="E24" s="81"/>
      <c r="F24" s="81"/>
      <c r="G24" s="81"/>
      <c r="H24" s="82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39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>
      <c r="A28" s="77" t="str">
        <f>VLOOKUP(J28,'пр.взвешивания'!B6:G71,6,FALSE)</f>
        <v>Костин ЛН Шмаков ОВ</v>
      </c>
      <c r="B28" s="78"/>
      <c r="C28" s="78"/>
      <c r="D28" s="78"/>
      <c r="E28" s="78"/>
      <c r="F28" s="78"/>
      <c r="G28" s="78"/>
      <c r="H28" s="79"/>
      <c r="J28">
        <v>3</v>
      </c>
    </row>
    <row r="29" spans="1:8" ht="13.5" thickBot="1">
      <c r="A29" s="80"/>
      <c r="B29" s="81"/>
      <c r="C29" s="81"/>
      <c r="D29" s="81"/>
      <c r="E29" s="81"/>
      <c r="F29" s="81"/>
      <c r="G29" s="81"/>
      <c r="H29" s="82"/>
    </row>
    <row r="32" spans="1:8" ht="18">
      <c r="A32" s="69" t="s">
        <v>40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1"/>
      <c r="B35" s="71"/>
      <c r="C35" s="71"/>
      <c r="D35" s="71"/>
      <c r="E35" s="71"/>
      <c r="F35" s="71"/>
      <c r="G35" s="71"/>
      <c r="H35" s="71"/>
    </row>
    <row r="36" spans="1:8" ht="18">
      <c r="A36" s="72"/>
      <c r="B36" s="72"/>
      <c r="C36" s="72"/>
      <c r="D36" s="72"/>
      <c r="E36" s="72"/>
      <c r="F36" s="72"/>
      <c r="G36" s="72"/>
      <c r="H36" s="72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3"/>
      <c r="B38" s="73"/>
      <c r="C38" s="73"/>
      <c r="D38" s="73"/>
      <c r="E38" s="73"/>
      <c r="F38" s="73"/>
      <c r="G38" s="73"/>
      <c r="H38" s="73"/>
    </row>
  </sheetData>
  <sheetProtection/>
  <mergeCells count="21">
    <mergeCell ref="A6:A9"/>
    <mergeCell ref="B6:G7"/>
    <mergeCell ref="H6:H7"/>
    <mergeCell ref="B8:H9"/>
    <mergeCell ref="A1:H1"/>
    <mergeCell ref="A2:H2"/>
    <mergeCell ref="A3:H3"/>
    <mergeCell ref="D4:F4"/>
    <mergeCell ref="A16:A19"/>
    <mergeCell ref="B16:G17"/>
    <mergeCell ref="H16:H17"/>
    <mergeCell ref="B18:H19"/>
    <mergeCell ref="A11:A14"/>
    <mergeCell ref="B11:G12"/>
    <mergeCell ref="H11:H12"/>
    <mergeCell ref="B13:H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70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7.8515625" style="0" customWidth="1"/>
    <col min="4" max="4" width="16.28125" style="0" customWidth="1"/>
    <col min="5" max="9" width="6.7109375" style="0" customWidth="1"/>
    <col min="10" max="10" width="1.1484375" style="0" customWidth="1"/>
    <col min="11" max="11" width="5.8515625" style="0" customWidth="1"/>
    <col min="12" max="12" width="17.8515625" style="0" customWidth="1"/>
    <col min="13" max="13" width="10.140625" style="0" customWidth="1"/>
    <col min="14" max="14" width="16.7109375" style="0" customWidth="1"/>
    <col min="16" max="16" width="18.140625" style="0" customWidth="1"/>
  </cols>
  <sheetData>
    <row r="1" spans="1:16" ht="22.5" customHeight="1">
      <c r="A1" s="197" t="s">
        <v>33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22.5" customHeight="1" thickBot="1">
      <c r="A2" s="204" t="s">
        <v>32</v>
      </c>
      <c r="B2" s="205"/>
      <c r="C2" s="205"/>
      <c r="D2" s="205"/>
      <c r="E2" s="205"/>
      <c r="F2" s="205"/>
      <c r="G2" s="205"/>
      <c r="H2" s="205"/>
      <c r="I2" s="205"/>
      <c r="K2" s="206" t="str">
        <f>HYPERLINK('[3]реквизиты'!$L$7)</f>
        <v>ИТОГОВЫЙ ПРОТОКОЛ</v>
      </c>
      <c r="L2" s="206"/>
      <c r="M2" s="206"/>
      <c r="N2" s="206"/>
      <c r="O2" s="206"/>
      <c r="P2" s="206"/>
    </row>
    <row r="3" spans="1:16" ht="31.5" customHeight="1" thickBot="1">
      <c r="A3" s="18"/>
      <c r="B3" s="20"/>
      <c r="C3" s="20"/>
      <c r="D3" s="200" t="str">
        <f>HYPERLINK('[2]реквизиты'!$A$2)</f>
        <v>Первенство России среди юниорок 1992 - 93 гг.р.</v>
      </c>
      <c r="E3" s="201"/>
      <c r="F3" s="201"/>
      <c r="G3" s="201"/>
      <c r="H3" s="201"/>
      <c r="I3" s="201"/>
      <c r="J3" s="201"/>
      <c r="K3" s="201"/>
      <c r="L3" s="201"/>
      <c r="M3" s="202"/>
      <c r="N3" s="20"/>
      <c r="O3" s="20"/>
      <c r="P3" s="20"/>
    </row>
    <row r="4" spans="1:16" ht="24.75" customHeight="1" thickBot="1">
      <c r="A4" s="198" t="str">
        <f>HYPERLINK('[2]реквизиты'!$A$3)</f>
        <v>13 - 17 февраля 2012 г.               г. Кстово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6" ht="28.5" customHeight="1" thickBot="1">
      <c r="A5" s="5" t="s">
        <v>7</v>
      </c>
      <c r="D5" s="5"/>
      <c r="G5" s="203"/>
      <c r="H5" s="203"/>
      <c r="I5" s="203"/>
      <c r="N5" s="191" t="str">
        <f>HYPERLINK('пр.взвешивания'!E3)</f>
        <v>в.к.     &gt;80      кг.</v>
      </c>
      <c r="O5" s="192"/>
      <c r="P5" s="193"/>
    </row>
    <row r="6" spans="1:16" ht="18.75" customHeight="1" thickBot="1">
      <c r="A6" s="111" t="s">
        <v>0</v>
      </c>
      <c r="B6" s="111" t="s">
        <v>1</v>
      </c>
      <c r="C6" s="111" t="s">
        <v>2</v>
      </c>
      <c r="D6" s="111" t="s">
        <v>3</v>
      </c>
      <c r="E6" s="114" t="s">
        <v>4</v>
      </c>
      <c r="F6" s="115"/>
      <c r="G6" s="116"/>
      <c r="H6" s="117" t="s">
        <v>5</v>
      </c>
      <c r="I6" s="111" t="s">
        <v>6</v>
      </c>
      <c r="J6" s="76"/>
      <c r="K6" s="172" t="s">
        <v>6</v>
      </c>
      <c r="L6" s="174" t="s">
        <v>1</v>
      </c>
      <c r="M6" s="168" t="s">
        <v>17</v>
      </c>
      <c r="N6" s="168" t="s">
        <v>18</v>
      </c>
      <c r="O6" s="168" t="s">
        <v>19</v>
      </c>
      <c r="P6" s="170" t="s">
        <v>20</v>
      </c>
    </row>
    <row r="7" spans="1:16" ht="15" customHeight="1" thickBot="1">
      <c r="A7" s="112"/>
      <c r="B7" s="112"/>
      <c r="C7" s="112"/>
      <c r="D7" s="112"/>
      <c r="E7" s="1">
        <v>1</v>
      </c>
      <c r="F7" s="2">
        <v>2</v>
      </c>
      <c r="G7" s="3">
        <v>3</v>
      </c>
      <c r="H7" s="118"/>
      <c r="I7" s="112"/>
      <c r="J7" s="76"/>
      <c r="K7" s="173"/>
      <c r="L7" s="175"/>
      <c r="M7" s="169"/>
      <c r="N7" s="169"/>
      <c r="O7" s="169"/>
      <c r="P7" s="171"/>
    </row>
    <row r="8" spans="1:16" ht="15" customHeight="1">
      <c r="A8" s="119">
        <v>1</v>
      </c>
      <c r="B8" s="121" t="str">
        <f>VLOOKUP(A8,'пр.взвешивания'!B6:E17,2,FALSE)</f>
        <v>ЛИИВ Валерия Игоревна</v>
      </c>
      <c r="C8" s="123" t="str">
        <f>VLOOKUP(A8,'пр.взвешивания'!B6:E17,3,FALSE)</f>
        <v>11.03.94 кмс</v>
      </c>
      <c r="D8" s="127" t="str">
        <f>VLOOKUP(A8,'пр.взвешивания'!B6:E17,4,FALSE)</f>
        <v>СФО Красноярский Лесосибирск МО</v>
      </c>
      <c r="E8" s="24"/>
      <c r="F8" s="25">
        <v>0</v>
      </c>
      <c r="G8" s="26">
        <v>0</v>
      </c>
      <c r="H8" s="105">
        <f>SUM(E8:G8)</f>
        <v>0</v>
      </c>
      <c r="I8" s="113">
        <v>3</v>
      </c>
      <c r="J8" s="196">
        <v>3</v>
      </c>
      <c r="K8" s="187">
        <v>1</v>
      </c>
      <c r="L8" s="188" t="str">
        <f>VLOOKUP(J8,'пр.взвешивания'!B6:G17,2,FALSE)</f>
        <v>БАБИНЦЕВА Александра Ивановна</v>
      </c>
      <c r="M8" s="179" t="str">
        <f>VLOOKUP(J8,'пр.взвешивания'!B6:G17,3,FALSE)</f>
        <v>04.02.93 кмс</v>
      </c>
      <c r="N8" s="189" t="str">
        <f>VLOOKUP(J8,'пр.взвешивания'!B6:G17,4,FALSE)</f>
        <v>Москва МКС</v>
      </c>
      <c r="O8" s="177">
        <f>VLOOKUP(J8,'пр.взвешивания'!B6:G17,5,FALSE)</f>
        <v>0</v>
      </c>
      <c r="P8" s="179" t="str">
        <f>VLOOKUP(J8,'пр.взвешивания'!B6:G17,6,FALSE)</f>
        <v>Костин ЛН Шмаков ОВ</v>
      </c>
    </row>
    <row r="9" spans="1:16" ht="15" customHeight="1">
      <c r="A9" s="120"/>
      <c r="B9" s="122"/>
      <c r="C9" s="124"/>
      <c r="D9" s="128"/>
      <c r="E9" s="27"/>
      <c r="F9" s="28"/>
      <c r="G9" s="29"/>
      <c r="H9" s="106"/>
      <c r="I9" s="108"/>
      <c r="J9" s="196"/>
      <c r="K9" s="181"/>
      <c r="L9" s="183"/>
      <c r="M9" s="180"/>
      <c r="N9" s="186"/>
      <c r="O9" s="178"/>
      <c r="P9" s="180"/>
    </row>
    <row r="10" spans="1:16" ht="15" customHeight="1">
      <c r="A10" s="120">
        <v>2</v>
      </c>
      <c r="B10" s="129" t="str">
        <f>VLOOKUP(A10,'пр.взвешивания'!B8:E19,2,FALSE)</f>
        <v>ЛЕПЕТЮХИНА Аксинья Александровна</v>
      </c>
      <c r="C10" s="131" t="str">
        <f>VLOOKUP(A10,'пр.взвешивания'!B8:E19,3,FALSE)</f>
        <v>05.02.93 кмс</v>
      </c>
      <c r="D10" s="133" t="str">
        <f>VLOOKUP(A10,'пр.взвешивания'!B8:E19,4,FALSE)</f>
        <v>ЮФО РОстовская Ростов МО</v>
      </c>
      <c r="E10" s="30">
        <v>4</v>
      </c>
      <c r="F10" s="31"/>
      <c r="G10" s="32">
        <v>0</v>
      </c>
      <c r="H10" s="107">
        <f>SUM(E10:G10)</f>
        <v>4</v>
      </c>
      <c r="I10" s="108">
        <v>2</v>
      </c>
      <c r="J10" s="196">
        <v>6</v>
      </c>
      <c r="K10" s="181">
        <v>2</v>
      </c>
      <c r="L10" s="182" t="str">
        <f>VLOOKUP(J10,'пр.взвешивания'!B6:G17,2,FALSE)</f>
        <v>НИКУЛИНА Екатерина Александровна</v>
      </c>
      <c r="M10" s="184" t="str">
        <f>VLOOKUP(J10,'пр.взвешивания'!B6:G17,3,FALSE)</f>
        <v>15.01.92 кмс</v>
      </c>
      <c r="N10" s="185" t="str">
        <f>VLOOKUP(J10,'пр.взвешивания'!B6:G17,4,FALSE)</f>
        <v>ЮФО Волгоградская Калач на Дону МО</v>
      </c>
      <c r="O10" s="190">
        <f>VLOOKUP(J10,'пр.взвешивания'!B6:G17,5,FALSE)</f>
        <v>0</v>
      </c>
      <c r="P10" s="184" t="str">
        <f>VLOOKUP(J10,'пр.взвешивания'!B6:G17,6,FALSE)</f>
        <v>Иващенко ГМ</v>
      </c>
    </row>
    <row r="11" spans="1:16" ht="15" customHeight="1">
      <c r="A11" s="120"/>
      <c r="B11" s="130"/>
      <c r="C11" s="132"/>
      <c r="D11" s="134"/>
      <c r="E11" s="33" t="s">
        <v>66</v>
      </c>
      <c r="F11" s="34"/>
      <c r="G11" s="35"/>
      <c r="H11" s="106"/>
      <c r="I11" s="108"/>
      <c r="J11" s="196"/>
      <c r="K11" s="181"/>
      <c r="L11" s="183"/>
      <c r="M11" s="180"/>
      <c r="N11" s="186"/>
      <c r="O11" s="178"/>
      <c r="P11" s="180"/>
    </row>
    <row r="12" spans="1:16" ht="15" customHeight="1">
      <c r="A12" s="120">
        <v>3</v>
      </c>
      <c r="B12" s="136" t="str">
        <f>VLOOKUP(A12,'пр.взвешивания'!B10:E21,2,FALSE)</f>
        <v>БАБИНЦЕВА Александра Ивановна</v>
      </c>
      <c r="C12" s="124" t="str">
        <f>VLOOKUP(A12,'пр.взвешивания'!B10:E21,3,FALSE)</f>
        <v>04.02.93 кмс</v>
      </c>
      <c r="D12" s="128" t="str">
        <f>VLOOKUP(A12,'пр.взвешивания'!B10:E21,4,FALSE)</f>
        <v>Москва МКС</v>
      </c>
      <c r="E12" s="36">
        <v>4</v>
      </c>
      <c r="F12" s="37">
        <v>4</v>
      </c>
      <c r="G12" s="38"/>
      <c r="H12" s="107">
        <f>SUM(E12:G12)</f>
        <v>8</v>
      </c>
      <c r="I12" s="108">
        <v>1</v>
      </c>
      <c r="J12" s="196">
        <v>5</v>
      </c>
      <c r="K12" s="181">
        <v>3</v>
      </c>
      <c r="L12" s="182" t="str">
        <f>VLOOKUP(J12,'пр.взвешивания'!B6:G17,2,FALSE)</f>
        <v>УЛАГАШЕВА Мария Александровна</v>
      </c>
      <c r="M12" s="184" t="str">
        <f>VLOOKUP(J12,'пр.взвешивания'!B6:G17,3,FALSE)</f>
        <v>11.03.92 кмс</v>
      </c>
      <c r="N12" s="185" t="str">
        <f>VLOOKUP(J12,'пр.взвешивания'!B6:G17,4,FALSE)</f>
        <v>СФО Новосибирская Новосибирск МО</v>
      </c>
      <c r="O12" s="190">
        <f>VLOOKUP(J12,'пр.взвешивания'!B6:G17,5,FALSE)</f>
        <v>0</v>
      </c>
      <c r="P12" s="184" t="str">
        <f>VLOOKUP(J12,'пр.взвешивания'!B6:G17,6,FALSE)</f>
        <v>Матвеев АБ Завалищев ВС Орлов ВС </v>
      </c>
    </row>
    <row r="13" spans="1:16" ht="15" customHeight="1" thickBot="1">
      <c r="A13" s="135"/>
      <c r="B13" s="137"/>
      <c r="C13" s="138"/>
      <c r="D13" s="139"/>
      <c r="E13" s="39" t="s">
        <v>67</v>
      </c>
      <c r="F13" s="40" t="s">
        <v>69</v>
      </c>
      <c r="G13" s="41"/>
      <c r="H13" s="109"/>
      <c r="I13" s="110"/>
      <c r="J13" s="196"/>
      <c r="K13" s="181"/>
      <c r="L13" s="183"/>
      <c r="M13" s="180"/>
      <c r="N13" s="186"/>
      <c r="O13" s="178"/>
      <c r="P13" s="180"/>
    </row>
    <row r="14" spans="1:16" ht="15" customHeight="1" thickBot="1">
      <c r="A14" s="5" t="s">
        <v>30</v>
      </c>
      <c r="B14" s="42"/>
      <c r="C14" s="42"/>
      <c r="D14" s="42"/>
      <c r="E14" s="43"/>
      <c r="F14" s="43"/>
      <c r="G14" s="43"/>
      <c r="H14" s="42"/>
      <c r="I14" s="42"/>
      <c r="J14" s="196">
        <v>2</v>
      </c>
      <c r="K14" s="181">
        <v>3</v>
      </c>
      <c r="L14" s="182" t="str">
        <f>VLOOKUP(J14,'пр.взвешивания'!B6:G17,2,FALSE)</f>
        <v>ЛЕПЕТЮХИНА Аксинья Александровна</v>
      </c>
      <c r="M14" s="184" t="str">
        <f>VLOOKUP(J14,'пр.взвешивания'!B6:G17,3,FALSE)</f>
        <v>05.02.93 кмс</v>
      </c>
      <c r="N14" s="185" t="str">
        <f>VLOOKUP(J14,'пр.взвешивания'!B6:G17,4,FALSE)</f>
        <v>ЮФО РОстовская Ростов МО</v>
      </c>
      <c r="O14" s="190">
        <f>VLOOKUP(J14,'пр.взвешивания'!B6:G17,5,FALSE)</f>
        <v>0</v>
      </c>
      <c r="P14" s="184" t="str">
        <f>VLOOKUP(J14,'пр.взвешивания'!B6:G17,6,FALSE)</f>
        <v>Варданян АС Пантелеев ЕА</v>
      </c>
    </row>
    <row r="15" spans="1:16" ht="15" customHeight="1" thickBot="1">
      <c r="A15" s="111" t="s">
        <v>0</v>
      </c>
      <c r="B15" s="140" t="s">
        <v>1</v>
      </c>
      <c r="C15" s="140" t="s">
        <v>2</v>
      </c>
      <c r="D15" s="140" t="s">
        <v>3</v>
      </c>
      <c r="E15" s="143" t="s">
        <v>4</v>
      </c>
      <c r="F15" s="144"/>
      <c r="G15" s="145"/>
      <c r="H15" s="140" t="s">
        <v>5</v>
      </c>
      <c r="I15" s="140" t="s">
        <v>6</v>
      </c>
      <c r="J15" s="196"/>
      <c r="K15" s="181"/>
      <c r="L15" s="183"/>
      <c r="M15" s="180"/>
      <c r="N15" s="186"/>
      <c r="O15" s="178"/>
      <c r="P15" s="180"/>
    </row>
    <row r="16" spans="1:16" ht="15" customHeight="1" thickBot="1">
      <c r="A16" s="112"/>
      <c r="B16" s="141"/>
      <c r="C16" s="141"/>
      <c r="D16" s="141"/>
      <c r="E16" s="44">
        <v>1</v>
      </c>
      <c r="F16" s="45">
        <v>2</v>
      </c>
      <c r="G16" s="46">
        <v>3</v>
      </c>
      <c r="H16" s="141"/>
      <c r="I16" s="141"/>
      <c r="J16" s="196">
        <v>1</v>
      </c>
      <c r="K16" s="195" t="s">
        <v>71</v>
      </c>
      <c r="L16" s="182" t="str">
        <f>VLOOKUP(J16,'пр.взвешивания'!B6:G17,2,FALSE)</f>
        <v>ЛИИВ Валерия Игоревна</v>
      </c>
      <c r="M16" s="184" t="str">
        <f>VLOOKUP(J16,'пр.взвешивания'!B6:G17,3,FALSE)</f>
        <v>11.03.94 кмс</v>
      </c>
      <c r="N16" s="185" t="str">
        <f>VLOOKUP(J16,'пр.взвешивания'!B6:G17,4,FALSE)</f>
        <v>СФО Красноярский Лесосибирск МО</v>
      </c>
      <c r="O16" s="190">
        <f>VLOOKUP(J16,'пр.взвешивания'!B6:F17,5,FALSE)</f>
        <v>0</v>
      </c>
      <c r="P16" s="184" t="str">
        <f>VLOOKUP(J16,'пр.взвешивания'!B6:G17,6,FALSE)</f>
        <v>Калентьев ВИ</v>
      </c>
    </row>
    <row r="17" spans="1:16" ht="15" customHeight="1">
      <c r="A17" s="119">
        <v>4</v>
      </c>
      <c r="B17" s="121" t="str">
        <f>VLOOKUP(A17,'пр.взвешивания'!B6:E17,2,FALSE)</f>
        <v>ЖЕЛКОВА Полина Геннадьевна</v>
      </c>
      <c r="C17" s="146" t="str">
        <f>VLOOKUP(A17,'пр.взвешивания'!B6:E17,3,FALSE)</f>
        <v>26.09.94 кмс</v>
      </c>
      <c r="D17" s="148" t="str">
        <f>VLOOKUP(A17,'пр.взвешивания'!B6:E17,4,FALSE)</f>
        <v>ДВФО Амурская Благовещенск МО</v>
      </c>
      <c r="E17" s="47"/>
      <c r="F17" s="25">
        <v>1</v>
      </c>
      <c r="G17" s="26">
        <v>0</v>
      </c>
      <c r="H17" s="105">
        <f>SUM(E17:G17)</f>
        <v>1</v>
      </c>
      <c r="I17" s="113">
        <v>3</v>
      </c>
      <c r="J17" s="196"/>
      <c r="K17" s="195"/>
      <c r="L17" s="183"/>
      <c r="M17" s="180"/>
      <c r="N17" s="186"/>
      <c r="O17" s="178"/>
      <c r="P17" s="180"/>
    </row>
    <row r="18" spans="1:16" ht="15" customHeight="1">
      <c r="A18" s="120"/>
      <c r="B18" s="122"/>
      <c r="C18" s="147"/>
      <c r="D18" s="149"/>
      <c r="E18" s="48"/>
      <c r="F18" s="49"/>
      <c r="G18" s="50"/>
      <c r="H18" s="106"/>
      <c r="I18" s="108"/>
      <c r="J18" s="196">
        <v>4</v>
      </c>
      <c r="K18" s="195" t="s">
        <v>71</v>
      </c>
      <c r="L18" s="182" t="str">
        <f>VLOOKUP(J18,'пр.взвешивания'!B6:G17,2,FALSE)</f>
        <v>ЖЕЛКОВА Полина Геннадьевна</v>
      </c>
      <c r="M18" s="184" t="str">
        <f>VLOOKUP(J18,'пр.взвешивания'!B6:G17,3,FALSE)</f>
        <v>26.09.94 кмс</v>
      </c>
      <c r="N18" s="185" t="str">
        <f>VLOOKUP(J18,'пр.взвешивания'!B6:G17,4,FALSE)</f>
        <v>ДВФО Амурская Благовещенск МО</v>
      </c>
      <c r="O18" s="190">
        <f>VLOOKUP(J18,'пр.взвешивания'!B6:G17,5,FALSE)</f>
        <v>0</v>
      </c>
      <c r="P18" s="184" t="str">
        <f>VLOOKUP(J18,'пр.взвешивания'!B6:G17,6,FALSE)</f>
        <v>Щербань ММ</v>
      </c>
    </row>
    <row r="19" spans="1:16" ht="15" customHeight="1" thickBot="1">
      <c r="A19" s="120">
        <v>5</v>
      </c>
      <c r="B19" s="129" t="str">
        <f>VLOOKUP(A19,'пр.взвешивания'!B8:E19,2,FALSE)</f>
        <v>УЛАГАШЕВА Мария Александровна</v>
      </c>
      <c r="C19" s="155" t="str">
        <f>VLOOKUP(A19,'пр.взвешивания'!B8:E19,3,FALSE)</f>
        <v>11.03.92 кмс</v>
      </c>
      <c r="D19" s="125" t="str">
        <f>VLOOKUP(A19,'пр.взвешивания'!B8:E19,4,FALSE)</f>
        <v>СФО Новосибирская Новосибирск МО</v>
      </c>
      <c r="E19" s="32">
        <v>3</v>
      </c>
      <c r="F19" s="31"/>
      <c r="G19" s="32">
        <v>0</v>
      </c>
      <c r="H19" s="107">
        <f>SUM(E19:G19)</f>
        <v>3</v>
      </c>
      <c r="I19" s="108">
        <v>2</v>
      </c>
      <c r="J19" s="196"/>
      <c r="K19" s="208"/>
      <c r="L19" s="209"/>
      <c r="M19" s="194"/>
      <c r="N19" s="210"/>
      <c r="O19" s="207"/>
      <c r="P19" s="194"/>
    </row>
    <row r="20" spans="1:16" ht="15" customHeight="1">
      <c r="A20" s="120"/>
      <c r="B20" s="130"/>
      <c r="C20" s="156"/>
      <c r="D20" s="126"/>
      <c r="E20" s="35"/>
      <c r="F20" s="34"/>
      <c r="G20" s="35"/>
      <c r="H20" s="106"/>
      <c r="I20" s="108"/>
      <c r="J20" s="67"/>
      <c r="K20" s="42"/>
      <c r="L20" s="42"/>
      <c r="M20" s="42"/>
      <c r="N20" s="42"/>
      <c r="O20" s="42"/>
      <c r="P20" s="42"/>
    </row>
    <row r="21" spans="1:16" ht="15" customHeight="1">
      <c r="A21" s="120">
        <v>6</v>
      </c>
      <c r="B21" s="136" t="str">
        <f>VLOOKUP(A21,'пр.взвешивания'!B10:E21,2,FALSE)</f>
        <v>НИКУЛИНА Екатерина Александровна</v>
      </c>
      <c r="C21" s="132" t="str">
        <f>VLOOKUP(A21,'пр.взвешивания'!B10:E21,3,FALSE)</f>
        <v>15.01.92 кмс</v>
      </c>
      <c r="D21" s="134" t="str">
        <f>VLOOKUP(A21,'пр.взвешивания'!B10:E21,4,FALSE)</f>
        <v>ЮФО Волгоградская Калач на Дону МО</v>
      </c>
      <c r="E21" s="32">
        <v>4</v>
      </c>
      <c r="F21" s="51">
        <v>3</v>
      </c>
      <c r="G21" s="52"/>
      <c r="H21" s="107">
        <f>SUM(E21:G21)</f>
        <v>7</v>
      </c>
      <c r="I21" s="108">
        <v>1</v>
      </c>
      <c r="J21" s="42"/>
      <c r="K21" s="42"/>
      <c r="L21" s="42"/>
      <c r="M21" s="42"/>
      <c r="N21" s="42"/>
      <c r="O21" s="42"/>
      <c r="P21" s="42"/>
    </row>
    <row r="22" spans="1:16" ht="15" customHeight="1" thickBot="1">
      <c r="A22" s="135"/>
      <c r="B22" s="137"/>
      <c r="C22" s="154"/>
      <c r="D22" s="142"/>
      <c r="E22" s="53" t="s">
        <v>68</v>
      </c>
      <c r="F22" s="40"/>
      <c r="G22" s="41"/>
      <c r="H22" s="109"/>
      <c r="I22" s="110"/>
      <c r="J22" s="42"/>
      <c r="K22" s="42"/>
      <c r="L22" s="42"/>
      <c r="M22" s="42"/>
      <c r="N22" s="42"/>
      <c r="O22" s="42"/>
      <c r="P22" s="42"/>
    </row>
    <row r="23" spans="2:16" ht="15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2:16" ht="12.75">
      <c r="B24" s="42" t="s">
        <v>28</v>
      </c>
      <c r="C24" s="42"/>
      <c r="D24" s="42"/>
      <c r="E24" s="176" t="s">
        <v>25</v>
      </c>
      <c r="F24" s="176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3.5" thickBot="1">
      <c r="B25" s="42"/>
      <c r="C25" s="42"/>
      <c r="D25" s="42"/>
      <c r="E25" s="43"/>
      <c r="F25" s="43"/>
      <c r="G25" s="43"/>
      <c r="H25" s="43"/>
      <c r="I25" s="42"/>
      <c r="J25" s="42"/>
      <c r="K25" s="42"/>
      <c r="L25" s="42"/>
      <c r="M25" s="42"/>
      <c r="N25" s="42"/>
      <c r="O25" s="42"/>
      <c r="P25" s="42"/>
    </row>
    <row r="26" spans="1:17" ht="12.75" customHeight="1" thickBot="1">
      <c r="A26" s="119">
        <v>3</v>
      </c>
      <c r="B26" s="161" t="str">
        <f>VLOOKUP(A26,'пр.взвешивания'!B6:C17,2,FALSE)</f>
        <v>БАБИНЦЕВА Александра Ивановна</v>
      </c>
      <c r="C26" s="162" t="str">
        <f>VLOOKUP(A26,'пр.взвешивания'!B6:G19,3,FALSE)</f>
        <v>04.02.93 кмс</v>
      </c>
      <c r="D26" s="163" t="str">
        <f>VLOOKUP(A26,'пр.взвешивания'!B6:G17,4,FALSE)</f>
        <v>Москва МКС</v>
      </c>
      <c r="E26" s="43"/>
      <c r="F26" s="43"/>
      <c r="G26" s="43"/>
      <c r="H26" s="43"/>
      <c r="I26" s="42"/>
      <c r="J26" s="42"/>
      <c r="K26" s="42"/>
      <c r="L26" s="42"/>
      <c r="M26" s="42"/>
      <c r="N26" s="42"/>
      <c r="O26" s="42"/>
      <c r="P26" s="42"/>
      <c r="Q26" s="17"/>
    </row>
    <row r="27" spans="1:17" ht="12.75" customHeight="1">
      <c r="A27" s="120"/>
      <c r="B27" s="150"/>
      <c r="C27" s="152"/>
      <c r="D27" s="159"/>
      <c r="E27" s="54">
        <v>3</v>
      </c>
      <c r="F27" s="43"/>
      <c r="G27" s="55"/>
      <c r="H27" s="43"/>
      <c r="I27" s="42"/>
      <c r="J27" s="42"/>
      <c r="K27" s="42"/>
      <c r="L27" s="42"/>
      <c r="M27" s="42"/>
      <c r="N27" s="42"/>
      <c r="O27" s="104" t="str">
        <f>HYPERLINK('[2]реквизиты'!$G$6)</f>
        <v>А.Б. Рыбаков</v>
      </c>
      <c r="P27" s="104"/>
      <c r="Q27" s="17"/>
    </row>
    <row r="28" spans="1:17" ht="12.75" customHeight="1" thickBot="1">
      <c r="A28" s="157">
        <v>5</v>
      </c>
      <c r="B28" s="150" t="str">
        <f>VLOOKUP(A28,'пр.взвешивания'!B6:C19,2,FALSE)</f>
        <v>УЛАГАШЕВА Мария Александровна</v>
      </c>
      <c r="C28" s="152" t="str">
        <f>VLOOKUP(A28,'пр.взвешивания'!B6:G21,3,FALSE)</f>
        <v>11.03.92 кмс</v>
      </c>
      <c r="D28" s="159" t="str">
        <f>VLOOKUP(A28,'пр.взвешивания'!B6:G19,4,FALSE)</f>
        <v>СФО Новосибирская Новосибирск МО</v>
      </c>
      <c r="E28" s="75" t="s">
        <v>70</v>
      </c>
      <c r="F28" s="57"/>
      <c r="G28" s="55"/>
      <c r="H28" s="43"/>
      <c r="I28" s="58" t="str">
        <f>HYPERLINK('[2]реквизиты'!$A$6)</f>
        <v>Гл. судья, судья МК</v>
      </c>
      <c r="J28" s="59"/>
      <c r="K28" s="59"/>
      <c r="L28" s="65"/>
      <c r="M28" s="74"/>
      <c r="N28" s="74"/>
      <c r="O28" s="104"/>
      <c r="P28" s="104"/>
      <c r="Q28" s="17"/>
    </row>
    <row r="29" spans="1:17" ht="12.75" customHeight="1" thickBot="1">
      <c r="A29" s="158"/>
      <c r="B29" s="151"/>
      <c r="C29" s="153"/>
      <c r="D29" s="160"/>
      <c r="E29" s="43"/>
      <c r="F29" s="60"/>
      <c r="G29" s="61">
        <v>3</v>
      </c>
      <c r="H29" s="43"/>
      <c r="I29" s="59"/>
      <c r="J29" s="59"/>
      <c r="K29" s="59"/>
      <c r="L29" s="65"/>
      <c r="M29" s="74"/>
      <c r="N29" s="74"/>
      <c r="P29" s="62" t="str">
        <f>HYPERLINK('[2]реквизиты'!$G$7)</f>
        <v>/г.Чебоксары/</v>
      </c>
      <c r="Q29" s="17"/>
    </row>
    <row r="30" spans="1:17" ht="12.75" customHeight="1" thickBot="1">
      <c r="A30" s="164">
        <v>6</v>
      </c>
      <c r="B30" s="165" t="str">
        <f>VLOOKUP(A30,'пр.взвешивания'!B6:C21,2,FALSE)</f>
        <v>НИКУЛИНА Екатерина Александровна</v>
      </c>
      <c r="C30" s="166" t="str">
        <f>VLOOKUP(A30,'пр.взвешивания'!B6:G23,3,FALSE)</f>
        <v>15.01.92 кмс</v>
      </c>
      <c r="D30" s="167" t="str">
        <f>VLOOKUP(A30,'пр.взвешивания'!B6:G21,4,FALSE)</f>
        <v>ЮФО Волгоградская Калач на Дону МО</v>
      </c>
      <c r="E30" s="43"/>
      <c r="F30" s="55"/>
      <c r="G30" s="63" t="s">
        <v>72</v>
      </c>
      <c r="H30" s="43"/>
      <c r="Q30" s="17"/>
    </row>
    <row r="31" spans="1:8" ht="12.75" customHeight="1">
      <c r="A31" s="120"/>
      <c r="B31" s="150"/>
      <c r="C31" s="152"/>
      <c r="D31" s="159"/>
      <c r="E31" s="54">
        <v>6</v>
      </c>
      <c r="F31" s="66"/>
      <c r="G31" s="55"/>
      <c r="H31" s="43"/>
    </row>
    <row r="32" spans="1:16" ht="12.75" customHeight="1" thickBot="1">
      <c r="A32" s="157">
        <v>2</v>
      </c>
      <c r="B32" s="150" t="str">
        <f>VLOOKUP(A32,'пр.взвешивания'!B6:C23,2,FALSE)</f>
        <v>ЛЕПЕТЮХИНА Аксинья Александровна</v>
      </c>
      <c r="C32" s="152" t="str">
        <f>VLOOKUP(A32,'пр.взвешивания'!B6:G25,3,FALSE)</f>
        <v>05.02.93 кмс</v>
      </c>
      <c r="D32" s="159" t="str">
        <f>VLOOKUP(A32,'пр.взвешивания'!B6:G23,4,FALSE)</f>
        <v>ЮФО РОстовская Ростов МО</v>
      </c>
      <c r="E32" s="56" t="s">
        <v>70</v>
      </c>
      <c r="F32" s="43"/>
      <c r="G32" s="55"/>
      <c r="H32" s="43"/>
      <c r="I32" s="64"/>
      <c r="J32" s="64"/>
      <c r="K32" s="64"/>
      <c r="L32" s="65"/>
      <c r="M32" s="65"/>
      <c r="N32" s="65"/>
      <c r="O32" s="104" t="str">
        <f>HYPERLINK('[2]реквизиты'!$G$8)</f>
        <v>Н.Ю. Глушкова</v>
      </c>
      <c r="P32" s="104"/>
    </row>
    <row r="33" spans="1:16" ht="12.75" customHeight="1" thickBot="1">
      <c r="A33" s="158"/>
      <c r="B33" s="151"/>
      <c r="C33" s="153"/>
      <c r="D33" s="160"/>
      <c r="E33" s="43"/>
      <c r="F33" s="43"/>
      <c r="G33" s="43"/>
      <c r="H33" s="43"/>
      <c r="I33" s="58" t="str">
        <f>HYPERLINK('[4]реквизиты'!$A$22)</f>
        <v>Гл. секретарь, судья МК</v>
      </c>
      <c r="J33" s="59"/>
      <c r="K33" s="59"/>
      <c r="L33" s="65"/>
      <c r="M33" s="74"/>
      <c r="N33" s="74"/>
      <c r="O33" s="104"/>
      <c r="P33" s="104"/>
    </row>
    <row r="34" spans="2:16" ht="12.75" customHeight="1">
      <c r="B34" s="42"/>
      <c r="C34" s="42"/>
      <c r="D34" s="42"/>
      <c r="E34" s="43"/>
      <c r="F34" s="43"/>
      <c r="G34" s="43"/>
      <c r="H34" s="43"/>
      <c r="I34" s="64"/>
      <c r="J34" s="64"/>
      <c r="K34" s="64"/>
      <c r="L34" s="65"/>
      <c r="M34" s="65"/>
      <c r="N34" s="65"/>
      <c r="P34" s="62" t="str">
        <f>HYPERLINK('[2]реквизиты'!$G$9)</f>
        <v>/г. Рязань/</v>
      </c>
    </row>
    <row r="35" spans="2:16" ht="12.7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2:16" ht="12.7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24" customHeight="1">
      <c r="A37" s="8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2.75">
      <c r="A38" s="8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2.75">
      <c r="A39" s="8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12.75">
      <c r="A40" s="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12.75">
      <c r="A41" s="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12.75">
      <c r="A42" s="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2.75">
      <c r="A43" s="8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ht="12.75">
      <c r="A44" s="8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ht="12.75">
      <c r="A45" s="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ht="12.75">
      <c r="A46" s="8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ht="12.75">
      <c r="A47" s="8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ht="35.25" customHeight="1">
      <c r="A48" s="8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</sheetData>
  <sheetProtection/>
  <mergeCells count="124">
    <mergeCell ref="O27:P28"/>
    <mergeCell ref="J16:J17"/>
    <mergeCell ref="J18:J19"/>
    <mergeCell ref="O18:O19"/>
    <mergeCell ref="K18:K19"/>
    <mergeCell ref="L18:L19"/>
    <mergeCell ref="M18:M19"/>
    <mergeCell ref="N18:N19"/>
    <mergeCell ref="A1:P1"/>
    <mergeCell ref="A4:P4"/>
    <mergeCell ref="D3:M3"/>
    <mergeCell ref="G5:I5"/>
    <mergeCell ref="A2:I2"/>
    <mergeCell ref="K2:P2"/>
    <mergeCell ref="N5:P5"/>
    <mergeCell ref="P18:P19"/>
    <mergeCell ref="L14:L15"/>
    <mergeCell ref="K16:K17"/>
    <mergeCell ref="L16:L17"/>
    <mergeCell ref="M16:M17"/>
    <mergeCell ref="N16:N17"/>
    <mergeCell ref="M14:M15"/>
    <mergeCell ref="O16:O17"/>
    <mergeCell ref="P16:P17"/>
    <mergeCell ref="P14:P15"/>
    <mergeCell ref="N14:N15"/>
    <mergeCell ref="O10:O11"/>
    <mergeCell ref="P10:P11"/>
    <mergeCell ref="O12:O13"/>
    <mergeCell ref="P12:P13"/>
    <mergeCell ref="I6:I7"/>
    <mergeCell ref="N6:N7"/>
    <mergeCell ref="K14:K15"/>
    <mergeCell ref="O14:O15"/>
    <mergeCell ref="J8:J9"/>
    <mergeCell ref="J10:J11"/>
    <mergeCell ref="J12:J13"/>
    <mergeCell ref="J14:J15"/>
    <mergeCell ref="N8:N9"/>
    <mergeCell ref="K12:K13"/>
    <mergeCell ref="L12:L13"/>
    <mergeCell ref="M12:M13"/>
    <mergeCell ref="N12:N13"/>
    <mergeCell ref="E24:F24"/>
    <mergeCell ref="O8:O9"/>
    <mergeCell ref="P8:P9"/>
    <mergeCell ref="K10:K11"/>
    <mergeCell ref="L10:L11"/>
    <mergeCell ref="M10:M11"/>
    <mergeCell ref="N10:N11"/>
    <mergeCell ref="K8:K9"/>
    <mergeCell ref="L8:L9"/>
    <mergeCell ref="M8:M9"/>
    <mergeCell ref="O6:O7"/>
    <mergeCell ref="P6:P7"/>
    <mergeCell ref="K6:K7"/>
    <mergeCell ref="L6:L7"/>
    <mergeCell ref="M6:M7"/>
    <mergeCell ref="A30:A31"/>
    <mergeCell ref="B30:B31"/>
    <mergeCell ref="C30:C31"/>
    <mergeCell ref="D30:D31"/>
    <mergeCell ref="A32:A33"/>
    <mergeCell ref="B32:B33"/>
    <mergeCell ref="C32:C33"/>
    <mergeCell ref="D32:D33"/>
    <mergeCell ref="D28:D29"/>
    <mergeCell ref="A26:A27"/>
    <mergeCell ref="B26:B27"/>
    <mergeCell ref="C26:C27"/>
    <mergeCell ref="D26:D27"/>
    <mergeCell ref="A19:A20"/>
    <mergeCell ref="B19:B20"/>
    <mergeCell ref="B28:B29"/>
    <mergeCell ref="C28:C29"/>
    <mergeCell ref="A21:A22"/>
    <mergeCell ref="B21:B22"/>
    <mergeCell ref="C21:C22"/>
    <mergeCell ref="C19:C20"/>
    <mergeCell ref="A28:A29"/>
    <mergeCell ref="A17:A18"/>
    <mergeCell ref="B17:B18"/>
    <mergeCell ref="C17:C18"/>
    <mergeCell ref="D17:D18"/>
    <mergeCell ref="D21:D22"/>
    <mergeCell ref="E15:G15"/>
    <mergeCell ref="H15:H16"/>
    <mergeCell ref="I15:I16"/>
    <mergeCell ref="H17:H18"/>
    <mergeCell ref="I17:I18"/>
    <mergeCell ref="D12:D13"/>
    <mergeCell ref="B15:B16"/>
    <mergeCell ref="C15:C16"/>
    <mergeCell ref="D15:D16"/>
    <mergeCell ref="D19:D20"/>
    <mergeCell ref="D8:D9"/>
    <mergeCell ref="A10:A11"/>
    <mergeCell ref="B10:B11"/>
    <mergeCell ref="C10:C11"/>
    <mergeCell ref="D10:D11"/>
    <mergeCell ref="A15:A16"/>
    <mergeCell ref="A12:A13"/>
    <mergeCell ref="B12:B13"/>
    <mergeCell ref="C12:C13"/>
    <mergeCell ref="A6:A7"/>
    <mergeCell ref="I8:I9"/>
    <mergeCell ref="B6:B7"/>
    <mergeCell ref="C6:C7"/>
    <mergeCell ref="D6:D7"/>
    <mergeCell ref="E6:G6"/>
    <mergeCell ref="H6:H7"/>
    <mergeCell ref="A8:A9"/>
    <mergeCell ref="B8:B9"/>
    <mergeCell ref="C8:C9"/>
    <mergeCell ref="O32:P33"/>
    <mergeCell ref="H8:H9"/>
    <mergeCell ref="H10:H11"/>
    <mergeCell ref="I10:I11"/>
    <mergeCell ref="H12:H13"/>
    <mergeCell ref="I12:I13"/>
    <mergeCell ref="H19:H20"/>
    <mergeCell ref="I19:I20"/>
    <mergeCell ref="H21:H22"/>
    <mergeCell ref="I21:I22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8">
      <c r="F1" s="21" t="str">
        <f>HYPERLINK('пр.взвешивания'!E3)</f>
        <v>в.к.     &gt;80      кг.</v>
      </c>
    </row>
    <row r="2" ht="12.75">
      <c r="C2" s="12" t="s">
        <v>21</v>
      </c>
    </row>
    <row r="3" ht="12.75">
      <c r="C3" s="13" t="s">
        <v>22</v>
      </c>
    </row>
    <row r="4" spans="1:9" ht="12.75">
      <c r="A4" s="212" t="s">
        <v>23</v>
      </c>
      <c r="B4" s="212" t="s">
        <v>0</v>
      </c>
      <c r="C4" s="219" t="s">
        <v>1</v>
      </c>
      <c r="D4" s="212" t="s">
        <v>2</v>
      </c>
      <c r="E4" s="212" t="s">
        <v>3</v>
      </c>
      <c r="F4" s="212" t="s">
        <v>9</v>
      </c>
      <c r="G4" s="212" t="s">
        <v>10</v>
      </c>
      <c r="H4" s="212" t="s">
        <v>11</v>
      </c>
      <c r="I4" s="212" t="s">
        <v>12</v>
      </c>
    </row>
    <row r="5" spans="1:9" ht="12.75">
      <c r="A5" s="215"/>
      <c r="B5" s="215"/>
      <c r="C5" s="215"/>
      <c r="D5" s="215"/>
      <c r="E5" s="215"/>
      <c r="F5" s="215"/>
      <c r="G5" s="215"/>
      <c r="H5" s="215"/>
      <c r="I5" s="215"/>
    </row>
    <row r="6" spans="1:9" ht="12.75">
      <c r="A6" s="216"/>
      <c r="B6" s="220">
        <v>3</v>
      </c>
      <c r="C6" s="213" t="str">
        <f>VLOOKUP(B6,'пр.взвешивания'!B6:D17,2,FALSE)</f>
        <v>БАБИНЦЕВА Александра Ивановна</v>
      </c>
      <c r="D6" s="221" t="str">
        <f>VLOOKUP(C6,'пр.взвешивания'!C6:E17,2,FALSE)</f>
        <v>04.02.93 кмс</v>
      </c>
      <c r="E6" s="221" t="str">
        <f>VLOOKUP(D6,'пр.взвешивания'!D6:F17,2,FALSE)</f>
        <v>Москва МКС</v>
      </c>
      <c r="F6" s="214"/>
      <c r="G6" s="217"/>
      <c r="H6" s="218"/>
      <c r="I6" s="212"/>
    </row>
    <row r="7" spans="1:9" ht="12.75">
      <c r="A7" s="216"/>
      <c r="B7" s="212"/>
      <c r="C7" s="213"/>
      <c r="D7" s="221"/>
      <c r="E7" s="221"/>
      <c r="F7" s="214"/>
      <c r="G7" s="214"/>
      <c r="H7" s="218"/>
      <c r="I7" s="212"/>
    </row>
    <row r="8" spans="1:9" ht="12.75">
      <c r="A8" s="211"/>
      <c r="B8" s="220">
        <v>5</v>
      </c>
      <c r="C8" s="213" t="str">
        <f>VLOOKUP(B8,'пр.взвешивания'!B8:D17,2,FALSE)</f>
        <v>УЛАГАШЕВА Мария Александровна</v>
      </c>
      <c r="D8" s="221" t="str">
        <f>VLOOKUP(C8,'пр.взвешивания'!C8:E17,2,FALSE)</f>
        <v>11.03.92 кмс</v>
      </c>
      <c r="E8" s="221" t="str">
        <f>VLOOKUP(D8,'пр.взвешивания'!D8:F17,2,FALSE)</f>
        <v>СФО Новосибирская Новосибирск МО</v>
      </c>
      <c r="F8" s="214"/>
      <c r="G8" s="214"/>
      <c r="H8" s="212"/>
      <c r="I8" s="212"/>
    </row>
    <row r="9" spans="1:9" ht="12.75">
      <c r="A9" s="211"/>
      <c r="B9" s="212"/>
      <c r="C9" s="213"/>
      <c r="D9" s="221"/>
      <c r="E9" s="221"/>
      <c r="F9" s="214"/>
      <c r="G9" s="214"/>
      <c r="H9" s="212"/>
      <c r="I9" s="212"/>
    </row>
    <row r="10" ht="24.75" customHeight="1">
      <c r="E10" s="14" t="s">
        <v>24</v>
      </c>
    </row>
    <row r="11" spans="5:9" ht="24.75" customHeight="1">
      <c r="E11" s="14" t="s">
        <v>7</v>
      </c>
      <c r="F11" s="15"/>
      <c r="G11" s="15"/>
      <c r="H11" s="15"/>
      <c r="I11" s="15"/>
    </row>
    <row r="12" spans="5:9" ht="24.75" customHeight="1">
      <c r="E12" s="14" t="s">
        <v>8</v>
      </c>
      <c r="F12" s="15"/>
      <c r="G12" s="15"/>
      <c r="H12" s="15"/>
      <c r="I12" s="15"/>
    </row>
    <row r="13" ht="24.75" customHeight="1"/>
    <row r="14" ht="24.75" customHeight="1">
      <c r="F14" s="21" t="str">
        <f>'пр.взвешивания'!E3</f>
        <v>в.к.     &gt;80      кг.</v>
      </c>
    </row>
    <row r="15" ht="12.75">
      <c r="C15" s="13" t="s">
        <v>22</v>
      </c>
    </row>
    <row r="16" spans="1:9" ht="12.75">
      <c r="A16" s="212" t="s">
        <v>23</v>
      </c>
      <c r="B16" s="212" t="s">
        <v>0</v>
      </c>
      <c r="C16" s="219" t="s">
        <v>1</v>
      </c>
      <c r="D16" s="212" t="s">
        <v>2</v>
      </c>
      <c r="E16" s="212" t="s">
        <v>3</v>
      </c>
      <c r="F16" s="212" t="s">
        <v>9</v>
      </c>
      <c r="G16" s="212" t="s">
        <v>10</v>
      </c>
      <c r="H16" s="212" t="s">
        <v>11</v>
      </c>
      <c r="I16" s="212" t="s">
        <v>12</v>
      </c>
    </row>
    <row r="17" spans="1:9" ht="12.75">
      <c r="A17" s="215"/>
      <c r="B17" s="215"/>
      <c r="C17" s="215"/>
      <c r="D17" s="215"/>
      <c r="E17" s="215"/>
      <c r="F17" s="215"/>
      <c r="G17" s="215"/>
      <c r="H17" s="215"/>
      <c r="I17" s="215"/>
    </row>
    <row r="18" spans="1:9" ht="12.75">
      <c r="A18" s="216"/>
      <c r="B18" s="220">
        <v>6</v>
      </c>
      <c r="C18" s="213" t="str">
        <f>VLOOKUP(B18,'пр.взвешивания'!B6:C17,2,FALSE)</f>
        <v>НИКУЛИНА Екатерина Александровна</v>
      </c>
      <c r="D18" s="221" t="str">
        <f>VLOOKUP(C18,'пр.взвешивания'!C6:D17,2,FALSE)</f>
        <v>15.01.92 кмс</v>
      </c>
      <c r="E18" s="221" t="str">
        <f>VLOOKUP(D18,'пр.взвешивания'!D6:E17,2,FALSE)</f>
        <v>ЮФО Волгоградская Калач на Дону МО</v>
      </c>
      <c r="F18" s="214"/>
      <c r="G18" s="217"/>
      <c r="H18" s="218"/>
      <c r="I18" s="212"/>
    </row>
    <row r="19" spans="1:9" ht="12.75">
      <c r="A19" s="216"/>
      <c r="B19" s="212"/>
      <c r="C19" s="213"/>
      <c r="D19" s="221"/>
      <c r="E19" s="221"/>
      <c r="F19" s="214"/>
      <c r="G19" s="214"/>
      <c r="H19" s="218"/>
      <c r="I19" s="212"/>
    </row>
    <row r="20" spans="1:9" ht="12.75">
      <c r="A20" s="211"/>
      <c r="B20" s="220">
        <v>2</v>
      </c>
      <c r="C20" s="213" t="str">
        <f>VLOOKUP(B20,'пр.взвешивания'!B6:C17,2,FALSE)</f>
        <v>ЛЕПЕТЮХИНА Аксинья Александровна</v>
      </c>
      <c r="D20" s="213" t="str">
        <f>VLOOKUP(C20,'пр.взвешивания'!C6:D17,2,FALSE)</f>
        <v>05.02.93 кмс</v>
      </c>
      <c r="E20" s="213" t="str">
        <f>VLOOKUP(D20,'пр.взвешивания'!D6:E17,2,FALSE)</f>
        <v>ЮФО РОстовская Ростов МО</v>
      </c>
      <c r="F20" s="214"/>
      <c r="G20" s="214"/>
      <c r="H20" s="212"/>
      <c r="I20" s="212"/>
    </row>
    <row r="21" spans="1:9" ht="12.75">
      <c r="A21" s="211"/>
      <c r="B21" s="212"/>
      <c r="C21" s="213"/>
      <c r="D21" s="213"/>
      <c r="E21" s="213"/>
      <c r="F21" s="214"/>
      <c r="G21" s="214"/>
      <c r="H21" s="212"/>
      <c r="I21" s="212"/>
    </row>
    <row r="22" ht="24.75" customHeight="1">
      <c r="E22" s="14" t="s">
        <v>24</v>
      </c>
    </row>
    <row r="23" spans="5:9" ht="24.75" customHeight="1">
      <c r="E23" s="14" t="s">
        <v>7</v>
      </c>
      <c r="F23" s="15"/>
      <c r="G23" s="15"/>
      <c r="H23" s="15"/>
      <c r="I23" s="15"/>
    </row>
    <row r="24" spans="5:9" ht="24.75" customHeight="1">
      <c r="E24" s="14" t="s">
        <v>8</v>
      </c>
      <c r="F24" s="15"/>
      <c r="G24" s="15"/>
      <c r="H24" s="15"/>
      <c r="I24" s="15"/>
    </row>
    <row r="25" ht="24.75" customHeight="1"/>
    <row r="26" ht="24.75" customHeight="1"/>
    <row r="27" spans="3:6" ht="28.5" customHeight="1">
      <c r="C27" s="16" t="s">
        <v>25</v>
      </c>
      <c r="D27" s="14" t="s">
        <v>29</v>
      </c>
      <c r="F27" s="21" t="str">
        <f>HYPERLINK('пр.взвешивания'!E3)</f>
        <v>в.к.     &gt;80      кг.</v>
      </c>
    </row>
    <row r="28" spans="1:9" ht="12.75">
      <c r="A28" s="212" t="s">
        <v>23</v>
      </c>
      <c r="B28" s="212" t="s">
        <v>0</v>
      </c>
      <c r="C28" s="219" t="s">
        <v>1</v>
      </c>
      <c r="D28" s="212" t="s">
        <v>2</v>
      </c>
      <c r="E28" s="212" t="s">
        <v>3</v>
      </c>
      <c r="F28" s="212" t="s">
        <v>9</v>
      </c>
      <c r="G28" s="212" t="s">
        <v>10</v>
      </c>
      <c r="H28" s="212" t="s">
        <v>11</v>
      </c>
      <c r="I28" s="212" t="s">
        <v>12</v>
      </c>
    </row>
    <row r="29" spans="1:9" ht="12.75">
      <c r="A29" s="215"/>
      <c r="B29" s="215"/>
      <c r="C29" s="215"/>
      <c r="D29" s="215"/>
      <c r="E29" s="215"/>
      <c r="F29" s="215"/>
      <c r="G29" s="215"/>
      <c r="H29" s="215"/>
      <c r="I29" s="215"/>
    </row>
    <row r="30" spans="1:9" ht="12.75">
      <c r="A30" s="216"/>
      <c r="B30" s="212">
        <v>3</v>
      </c>
      <c r="C30" s="213" t="str">
        <f>VLOOKUP(B30,'пр.взвешивания'!B6:C17,2,FALSE)</f>
        <v>БАБИНЦЕВА Александра Ивановна</v>
      </c>
      <c r="D30" s="213" t="str">
        <f>VLOOKUP(C30,'пр.взвешивания'!C6:D17,2,FALSE)</f>
        <v>04.02.93 кмс</v>
      </c>
      <c r="E30" s="213" t="str">
        <f>VLOOKUP(D30,'пр.взвешивания'!D6:E17,2,FALSE)</f>
        <v>Москва МКС</v>
      </c>
      <c r="F30" s="214"/>
      <c r="G30" s="217"/>
      <c r="H30" s="218"/>
      <c r="I30" s="212"/>
    </row>
    <row r="31" spans="1:9" ht="12.75">
      <c r="A31" s="216"/>
      <c r="B31" s="212"/>
      <c r="C31" s="213"/>
      <c r="D31" s="213"/>
      <c r="E31" s="213"/>
      <c r="F31" s="214"/>
      <c r="G31" s="214"/>
      <c r="H31" s="218"/>
      <c r="I31" s="212"/>
    </row>
    <row r="32" spans="1:9" ht="12.75">
      <c r="A32" s="211"/>
      <c r="B32" s="212">
        <v>6</v>
      </c>
      <c r="C32" s="213" t="str">
        <f>VLOOKUP(B32,'пр.взвешивания'!B6:C17,2,FALSE)</f>
        <v>НИКУЛИНА Екатерина Александровна</v>
      </c>
      <c r="D32" s="213" t="str">
        <f>VLOOKUP(C32,'пр.взвешивания'!C6:D17,2,FALSE)</f>
        <v>15.01.92 кмс</v>
      </c>
      <c r="E32" s="213" t="str">
        <f>VLOOKUP(D32,'пр.взвешивания'!D6:E17,2,FALSE)</f>
        <v>ЮФО Волгоградская Калач на Дону МО</v>
      </c>
      <c r="F32" s="214"/>
      <c r="G32" s="214"/>
      <c r="H32" s="212"/>
      <c r="I32" s="212"/>
    </row>
    <row r="33" spans="1:9" ht="12.75">
      <c r="A33" s="211"/>
      <c r="B33" s="212"/>
      <c r="C33" s="213"/>
      <c r="D33" s="213"/>
      <c r="E33" s="213"/>
      <c r="F33" s="214"/>
      <c r="G33" s="214"/>
      <c r="H33" s="212"/>
      <c r="I33" s="212"/>
    </row>
    <row r="34" ht="24.75" customHeight="1">
      <c r="E34" s="14" t="s">
        <v>24</v>
      </c>
    </row>
    <row r="35" spans="5:9" ht="24.75" customHeight="1">
      <c r="E35" s="14" t="s">
        <v>7</v>
      </c>
      <c r="F35" s="15"/>
      <c r="G35" s="15"/>
      <c r="H35" s="15"/>
      <c r="I35" s="15"/>
    </row>
    <row r="36" spans="5:9" ht="24.75" customHeight="1">
      <c r="E36" s="14" t="s">
        <v>8</v>
      </c>
      <c r="F36" s="15"/>
      <c r="G36" s="15"/>
      <c r="H36" s="15"/>
      <c r="I36" s="15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A4:A5"/>
    <mergeCell ref="B4:B5"/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E8:E9"/>
    <mergeCell ref="F8:F9"/>
    <mergeCell ref="G8:G9"/>
    <mergeCell ref="H8:H9"/>
    <mergeCell ref="A8:A9"/>
    <mergeCell ref="B8:B9"/>
    <mergeCell ref="C8:C9"/>
    <mergeCell ref="D8:D9"/>
    <mergeCell ref="H16:H17"/>
    <mergeCell ref="I16:I17"/>
    <mergeCell ref="H6:H7"/>
    <mergeCell ref="I6:I7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9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199" t="str">
        <f>HYPERLINK('[2]реквизиты'!$A$2)</f>
        <v>Первенство России среди юниорок 1992 - 93 гг.р.</v>
      </c>
      <c r="B1" s="230"/>
      <c r="C1" s="230"/>
      <c r="D1" s="230"/>
      <c r="E1" s="230"/>
      <c r="F1" s="230"/>
      <c r="G1" s="230"/>
    </row>
    <row r="2" spans="1:7" ht="20.25" customHeight="1">
      <c r="A2" s="198" t="str">
        <f>HYPERLINK('[2]реквизиты'!$A$3)</f>
        <v>13 - 17 февраля 2012 г.               г. Кстово</v>
      </c>
      <c r="B2" s="198"/>
      <c r="C2" s="198"/>
      <c r="D2" s="198"/>
      <c r="E2" s="198"/>
      <c r="F2" s="198"/>
      <c r="G2" s="198"/>
    </row>
    <row r="3" ht="30.75" customHeight="1">
      <c r="E3" t="s">
        <v>65</v>
      </c>
    </row>
    <row r="4" spans="1:7" ht="12.75" customHeight="1">
      <c r="A4" s="212" t="s">
        <v>16</v>
      </c>
      <c r="B4" s="226" t="s">
        <v>0</v>
      </c>
      <c r="C4" s="212" t="s">
        <v>34</v>
      </c>
      <c r="D4" s="212" t="s">
        <v>17</v>
      </c>
      <c r="E4" s="212" t="s">
        <v>18</v>
      </c>
      <c r="F4" s="212" t="s">
        <v>19</v>
      </c>
      <c r="G4" s="212" t="s">
        <v>20</v>
      </c>
    </row>
    <row r="5" spans="1:7" ht="12.75">
      <c r="A5" s="212"/>
      <c r="B5" s="226"/>
      <c r="C5" s="212"/>
      <c r="D5" s="212"/>
      <c r="E5" s="212"/>
      <c r="F5" s="212"/>
      <c r="G5" s="212"/>
    </row>
    <row r="6" spans="1:7" ht="12.75" customHeight="1">
      <c r="A6" s="212"/>
      <c r="B6" s="222">
        <v>1</v>
      </c>
      <c r="C6" s="223" t="s">
        <v>41</v>
      </c>
      <c r="D6" s="212" t="s">
        <v>42</v>
      </c>
      <c r="E6" s="224" t="s">
        <v>43</v>
      </c>
      <c r="F6" s="218"/>
      <c r="G6" s="225" t="s">
        <v>44</v>
      </c>
    </row>
    <row r="7" spans="1:7" ht="12.75">
      <c r="A7" s="212"/>
      <c r="B7" s="222"/>
      <c r="C7" s="223"/>
      <c r="D7" s="212"/>
      <c r="E7" s="224"/>
      <c r="F7" s="218"/>
      <c r="G7" s="225"/>
    </row>
    <row r="8" spans="1:7" ht="12.75">
      <c r="A8" s="212"/>
      <c r="B8" s="222">
        <v>2</v>
      </c>
      <c r="C8" s="223" t="s">
        <v>45</v>
      </c>
      <c r="D8" s="212" t="s">
        <v>46</v>
      </c>
      <c r="E8" s="224" t="s">
        <v>47</v>
      </c>
      <c r="F8" s="218"/>
      <c r="G8" s="225" t="s">
        <v>48</v>
      </c>
    </row>
    <row r="9" spans="1:7" ht="12.75">
      <c r="A9" s="212"/>
      <c r="B9" s="222"/>
      <c r="C9" s="223"/>
      <c r="D9" s="212"/>
      <c r="E9" s="224"/>
      <c r="F9" s="218"/>
      <c r="G9" s="225"/>
    </row>
    <row r="10" spans="1:7" ht="12.75">
      <c r="A10" s="212"/>
      <c r="B10" s="222">
        <v>3</v>
      </c>
      <c r="C10" s="223" t="s">
        <v>49</v>
      </c>
      <c r="D10" s="212" t="s">
        <v>50</v>
      </c>
      <c r="E10" s="224" t="s">
        <v>51</v>
      </c>
      <c r="F10" s="218"/>
      <c r="G10" s="225" t="s">
        <v>52</v>
      </c>
    </row>
    <row r="11" spans="1:7" ht="12.75">
      <c r="A11" s="212"/>
      <c r="B11" s="222"/>
      <c r="C11" s="223"/>
      <c r="D11" s="212"/>
      <c r="E11" s="224"/>
      <c r="F11" s="218"/>
      <c r="G11" s="225"/>
    </row>
    <row r="12" spans="1:7" ht="12.75">
      <c r="A12" s="212"/>
      <c r="B12" s="222">
        <v>4</v>
      </c>
      <c r="C12" s="223" t="s">
        <v>53</v>
      </c>
      <c r="D12" s="212" t="s">
        <v>54</v>
      </c>
      <c r="E12" s="224" t="s">
        <v>55</v>
      </c>
      <c r="F12" s="218"/>
      <c r="G12" s="225" t="s">
        <v>56</v>
      </c>
    </row>
    <row r="13" spans="1:7" ht="12.75">
      <c r="A13" s="212"/>
      <c r="B13" s="222"/>
      <c r="C13" s="223"/>
      <c r="D13" s="212"/>
      <c r="E13" s="224"/>
      <c r="F13" s="218"/>
      <c r="G13" s="225"/>
    </row>
    <row r="14" spans="1:7" ht="12.75">
      <c r="A14" s="212"/>
      <c r="B14" s="222">
        <v>5</v>
      </c>
      <c r="C14" s="223" t="s">
        <v>57</v>
      </c>
      <c r="D14" s="212" t="s">
        <v>58</v>
      </c>
      <c r="E14" s="224" t="s">
        <v>59</v>
      </c>
      <c r="F14" s="218"/>
      <c r="G14" s="225" t="s">
        <v>60</v>
      </c>
    </row>
    <row r="15" spans="1:7" ht="12.75">
      <c r="A15" s="212"/>
      <c r="B15" s="222"/>
      <c r="C15" s="223"/>
      <c r="D15" s="212"/>
      <c r="E15" s="224"/>
      <c r="F15" s="218"/>
      <c r="G15" s="225"/>
    </row>
    <row r="16" spans="1:7" ht="12.75">
      <c r="A16" s="212"/>
      <c r="B16" s="222">
        <v>6</v>
      </c>
      <c r="C16" s="223" t="s">
        <v>61</v>
      </c>
      <c r="D16" s="212" t="s">
        <v>62</v>
      </c>
      <c r="E16" s="224" t="s">
        <v>63</v>
      </c>
      <c r="F16" s="218"/>
      <c r="G16" s="225" t="s">
        <v>64</v>
      </c>
    </row>
    <row r="17" spans="1:7" ht="12.75">
      <c r="A17" s="212"/>
      <c r="B17" s="222"/>
      <c r="C17" s="223"/>
      <c r="D17" s="212"/>
      <c r="E17" s="224"/>
      <c r="F17" s="218"/>
      <c r="G17" s="225"/>
    </row>
    <row r="18" spans="1:8" ht="12.75" customHeight="1">
      <c r="A18" s="212"/>
      <c r="B18" s="226"/>
      <c r="C18" s="225"/>
      <c r="D18" s="227"/>
      <c r="E18" s="227"/>
      <c r="F18" s="227"/>
      <c r="G18" s="227"/>
      <c r="H18" s="4"/>
    </row>
    <row r="19" spans="1:8" ht="12.75">
      <c r="A19" s="212"/>
      <c r="B19" s="226"/>
      <c r="C19" s="225"/>
      <c r="D19" s="227"/>
      <c r="E19" s="227"/>
      <c r="F19" s="227"/>
      <c r="G19" s="227"/>
      <c r="H19" s="4"/>
    </row>
    <row r="20" spans="1:8" ht="12.75">
      <c r="A20" s="228"/>
      <c r="B20" s="228"/>
      <c r="C20" s="228"/>
      <c r="D20" s="228"/>
      <c r="E20" s="228"/>
      <c r="F20" s="228"/>
      <c r="G20" s="228"/>
      <c r="H20" s="4"/>
    </row>
    <row r="21" spans="1:8" ht="12.75">
      <c r="A21" s="228"/>
      <c r="B21" s="228"/>
      <c r="C21" s="228"/>
      <c r="D21" s="228"/>
      <c r="E21" s="228"/>
      <c r="F21" s="228"/>
      <c r="G21" s="228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229"/>
      <c r="B28" s="229"/>
      <c r="C28" s="229"/>
      <c r="D28" s="229"/>
      <c r="E28" s="229"/>
      <c r="F28" s="229"/>
      <c r="G28" s="229"/>
      <c r="H28" s="4"/>
    </row>
    <row r="29" spans="1:8" ht="12.75">
      <c r="A29" s="229"/>
      <c r="B29" s="229"/>
      <c r="C29" s="229"/>
      <c r="D29" s="229"/>
      <c r="E29" s="229"/>
      <c r="F29" s="229"/>
      <c r="G29" s="229"/>
      <c r="H29" s="4"/>
    </row>
    <row r="30" spans="1:8" ht="12.75">
      <c r="A30" s="229"/>
      <c r="B30" s="229"/>
      <c r="C30" s="229"/>
      <c r="D30" s="229"/>
      <c r="E30" s="229"/>
      <c r="F30" s="229"/>
      <c r="G30" s="228"/>
      <c r="H30" s="4"/>
    </row>
    <row r="31" spans="1:8" ht="12.75">
      <c r="A31" s="229"/>
      <c r="B31" s="229"/>
      <c r="C31" s="229"/>
      <c r="D31" s="229"/>
      <c r="E31" s="229"/>
      <c r="F31" s="229"/>
      <c r="G31" s="228"/>
      <c r="H31" s="4"/>
    </row>
    <row r="32" spans="1:8" ht="12.75">
      <c r="A32" s="229"/>
      <c r="B32" s="229"/>
      <c r="C32" s="229"/>
      <c r="D32" s="229"/>
      <c r="E32" s="229"/>
      <c r="F32" s="229"/>
      <c r="G32" s="229"/>
      <c r="H32" s="4"/>
    </row>
    <row r="33" spans="1:8" ht="12.75">
      <c r="A33" s="229"/>
      <c r="B33" s="229"/>
      <c r="C33" s="229"/>
      <c r="D33" s="229"/>
      <c r="E33" s="229"/>
      <c r="F33" s="229"/>
      <c r="G33" s="229"/>
      <c r="H33" s="4"/>
    </row>
    <row r="34" spans="1:8" ht="12.75">
      <c r="A34" s="229"/>
      <c r="B34" s="229"/>
      <c r="C34" s="229"/>
      <c r="D34" s="229"/>
      <c r="E34" s="229"/>
      <c r="F34" s="229"/>
      <c r="G34" s="228"/>
      <c r="H34" s="4"/>
    </row>
    <row r="35" spans="1:8" ht="12.75">
      <c r="A35" s="229"/>
      <c r="B35" s="229"/>
      <c r="C35" s="229"/>
      <c r="D35" s="229"/>
      <c r="E35" s="229"/>
      <c r="F35" s="229"/>
      <c r="G35" s="228"/>
      <c r="H35" s="4"/>
    </row>
    <row r="36" spans="1:8" ht="12.75">
      <c r="A36" s="229"/>
      <c r="B36" s="229"/>
      <c r="C36" s="229"/>
      <c r="D36" s="229"/>
      <c r="E36" s="229"/>
      <c r="F36" s="229"/>
      <c r="G36" s="229"/>
      <c r="H36" s="4"/>
    </row>
    <row r="37" spans="1:8" ht="12.75">
      <c r="A37" s="229"/>
      <c r="B37" s="229"/>
      <c r="C37" s="229"/>
      <c r="D37" s="229"/>
      <c r="E37" s="229"/>
      <c r="F37" s="229"/>
      <c r="G37" s="229"/>
      <c r="H37" s="4"/>
    </row>
    <row r="38" spans="1:8" ht="12.75">
      <c r="A38" s="229"/>
      <c r="B38" s="229"/>
      <c r="C38" s="229"/>
      <c r="D38" s="229"/>
      <c r="E38" s="229"/>
      <c r="F38" s="229"/>
      <c r="G38" s="228"/>
      <c r="H38" s="4"/>
    </row>
    <row r="39" spans="1:8" ht="12.75">
      <c r="A39" s="229"/>
      <c r="B39" s="229"/>
      <c r="C39" s="229"/>
      <c r="D39" s="229"/>
      <c r="E39" s="229"/>
      <c r="F39" s="229"/>
      <c r="G39" s="228"/>
      <c r="H39" s="4"/>
    </row>
    <row r="40" spans="1:8" ht="12.75">
      <c r="A40" s="229"/>
      <c r="B40" s="229"/>
      <c r="C40" s="229"/>
      <c r="D40" s="229"/>
      <c r="E40" s="229"/>
      <c r="F40" s="229"/>
      <c r="G40" s="229"/>
      <c r="H40" s="4"/>
    </row>
    <row r="41" spans="1:8" ht="12.75">
      <c r="A41" s="229"/>
      <c r="B41" s="229"/>
      <c r="C41" s="229"/>
      <c r="D41" s="229"/>
      <c r="E41" s="229"/>
      <c r="F41" s="229"/>
      <c r="G41" s="229"/>
      <c r="H41" s="4"/>
    </row>
    <row r="42" spans="1:8" ht="12.75">
      <c r="A42" s="229"/>
      <c r="B42" s="229"/>
      <c r="C42" s="229"/>
      <c r="D42" s="229"/>
      <c r="E42" s="229"/>
      <c r="F42" s="229"/>
      <c r="G42" s="228"/>
      <c r="H42" s="4"/>
    </row>
    <row r="43" spans="1:8" ht="12.75">
      <c r="A43" s="229"/>
      <c r="B43" s="229"/>
      <c r="C43" s="229"/>
      <c r="D43" s="229"/>
      <c r="E43" s="229"/>
      <c r="F43" s="229"/>
      <c r="G43" s="228"/>
      <c r="H43" s="4"/>
    </row>
    <row r="44" spans="1:8" ht="12.75">
      <c r="A44" s="229"/>
      <c r="B44" s="229"/>
      <c r="C44" s="229"/>
      <c r="D44" s="229"/>
      <c r="E44" s="229"/>
      <c r="F44" s="229"/>
      <c r="G44" s="229"/>
      <c r="H44" s="4"/>
    </row>
    <row r="45" spans="1:8" ht="12.75">
      <c r="A45" s="229"/>
      <c r="B45" s="229"/>
      <c r="C45" s="229"/>
      <c r="D45" s="229"/>
      <c r="E45" s="229"/>
      <c r="F45" s="229"/>
      <c r="G45" s="229"/>
      <c r="H45" s="4"/>
    </row>
    <row r="46" spans="1:8" ht="12.75">
      <c r="A46" s="229"/>
      <c r="B46" s="229"/>
      <c r="C46" s="229"/>
      <c r="D46" s="229"/>
      <c r="E46" s="229"/>
      <c r="F46" s="229"/>
      <c r="G46" s="228"/>
      <c r="H46" s="4"/>
    </row>
    <row r="47" spans="1:8" ht="12.75">
      <c r="A47" s="229"/>
      <c r="B47" s="229"/>
      <c r="C47" s="229"/>
      <c r="D47" s="229"/>
      <c r="E47" s="229"/>
      <c r="F47" s="229"/>
      <c r="G47" s="228"/>
      <c r="H47" s="4"/>
    </row>
    <row r="48" spans="1:8" ht="12.75">
      <c r="A48" s="229"/>
      <c r="B48" s="229"/>
      <c r="C48" s="229"/>
      <c r="D48" s="229"/>
      <c r="E48" s="229"/>
      <c r="F48" s="229"/>
      <c r="G48" s="229"/>
      <c r="H48" s="4"/>
    </row>
    <row r="49" spans="1:8" ht="12.75">
      <c r="A49" s="229"/>
      <c r="B49" s="229"/>
      <c r="C49" s="229"/>
      <c r="D49" s="229"/>
      <c r="E49" s="229"/>
      <c r="F49" s="229"/>
      <c r="G49" s="229"/>
      <c r="H49" s="4"/>
    </row>
    <row r="50" spans="1:8" ht="12.75">
      <c r="A50" s="229"/>
      <c r="B50" s="229"/>
      <c r="C50" s="229"/>
      <c r="D50" s="229"/>
      <c r="E50" s="229"/>
      <c r="F50" s="229"/>
      <c r="G50" s="228"/>
      <c r="H50" s="4"/>
    </row>
    <row r="51" spans="1:8" ht="12.75">
      <c r="A51" s="229"/>
      <c r="B51" s="229"/>
      <c r="C51" s="229"/>
      <c r="D51" s="229"/>
      <c r="E51" s="229"/>
      <c r="F51" s="229"/>
      <c r="G51" s="228"/>
      <c r="H51" s="4"/>
    </row>
    <row r="52" spans="1:8" ht="12.75">
      <c r="A52" s="229"/>
      <c r="B52" s="229"/>
      <c r="C52" s="229"/>
      <c r="D52" s="229"/>
      <c r="E52" s="229"/>
      <c r="F52" s="229"/>
      <c r="G52" s="229"/>
      <c r="H52" s="4"/>
    </row>
    <row r="53" spans="1:8" ht="12.75">
      <c r="A53" s="229"/>
      <c r="B53" s="229"/>
      <c r="C53" s="229"/>
      <c r="D53" s="229"/>
      <c r="E53" s="229"/>
      <c r="F53" s="229"/>
      <c r="G53" s="229"/>
      <c r="H53" s="4"/>
    </row>
    <row r="54" spans="1:8" ht="12.75">
      <c r="A54" s="229"/>
      <c r="B54" s="229"/>
      <c r="C54" s="229"/>
      <c r="D54" s="229"/>
      <c r="E54" s="229"/>
      <c r="F54" s="229"/>
      <c r="G54" s="228"/>
      <c r="H54" s="4"/>
    </row>
    <row r="55" spans="1:8" ht="12.75">
      <c r="A55" s="229"/>
      <c r="B55" s="229"/>
      <c r="C55" s="229"/>
      <c r="D55" s="229"/>
      <c r="E55" s="229"/>
      <c r="F55" s="229"/>
      <c r="G55" s="228"/>
      <c r="H55" s="4"/>
    </row>
    <row r="56" spans="1:8" ht="12.75">
      <c r="A56" s="229"/>
      <c r="B56" s="229"/>
      <c r="C56" s="229"/>
      <c r="D56" s="229"/>
      <c r="E56" s="229"/>
      <c r="F56" s="229"/>
      <c r="G56" s="229"/>
      <c r="H56" s="4"/>
    </row>
    <row r="57" spans="1:8" ht="12.75">
      <c r="A57" s="229"/>
      <c r="B57" s="229"/>
      <c r="C57" s="229"/>
      <c r="D57" s="229"/>
      <c r="E57" s="229"/>
      <c r="F57" s="229"/>
      <c r="G57" s="229"/>
      <c r="H57" s="4"/>
    </row>
    <row r="58" spans="1:8" ht="12.75">
      <c r="A58" s="229"/>
      <c r="B58" s="229"/>
      <c r="C58" s="229"/>
      <c r="D58" s="229"/>
      <c r="E58" s="229"/>
      <c r="F58" s="229"/>
      <c r="G58" s="228"/>
      <c r="H58" s="4"/>
    </row>
    <row r="59" spans="1:8" ht="12.75">
      <c r="A59" s="229"/>
      <c r="B59" s="229"/>
      <c r="C59" s="229"/>
      <c r="D59" s="229"/>
      <c r="E59" s="229"/>
      <c r="F59" s="229"/>
      <c r="G59" s="228"/>
      <c r="H59" s="4"/>
    </row>
    <row r="60" spans="1:8" ht="12.75">
      <c r="A60" s="229"/>
      <c r="B60" s="229"/>
      <c r="C60" s="229"/>
      <c r="D60" s="229"/>
      <c r="E60" s="229"/>
      <c r="F60" s="229"/>
      <c r="G60" s="229"/>
      <c r="H60" s="4"/>
    </row>
    <row r="61" spans="1:8" ht="12.75">
      <c r="A61" s="229"/>
      <c r="B61" s="229"/>
      <c r="C61" s="229"/>
      <c r="D61" s="229"/>
      <c r="E61" s="229"/>
      <c r="F61" s="229"/>
      <c r="G61" s="229"/>
      <c r="H61" s="4"/>
    </row>
    <row r="62" spans="1:8" ht="12.75">
      <c r="A62" s="229"/>
      <c r="B62" s="229"/>
      <c r="C62" s="229"/>
      <c r="D62" s="229"/>
      <c r="E62" s="229"/>
      <c r="F62" s="229"/>
      <c r="G62" s="228"/>
      <c r="H62" s="4"/>
    </row>
    <row r="63" spans="1:8" ht="12.75">
      <c r="A63" s="229"/>
      <c r="B63" s="229"/>
      <c r="C63" s="229"/>
      <c r="D63" s="229"/>
      <c r="E63" s="229"/>
      <c r="F63" s="229"/>
      <c r="G63" s="228"/>
      <c r="H63" s="4"/>
    </row>
    <row r="64" spans="1:8" ht="12.75">
      <c r="A64" s="229"/>
      <c r="B64" s="229"/>
      <c r="C64" s="229"/>
      <c r="D64" s="229"/>
      <c r="E64" s="229"/>
      <c r="F64" s="229"/>
      <c r="G64" s="229"/>
      <c r="H64" s="4"/>
    </row>
    <row r="65" spans="1:8" ht="12.75">
      <c r="A65" s="229"/>
      <c r="B65" s="229"/>
      <c r="C65" s="229"/>
      <c r="D65" s="229"/>
      <c r="E65" s="229"/>
      <c r="F65" s="229"/>
      <c r="G65" s="229"/>
      <c r="H65" s="4"/>
    </row>
    <row r="66" spans="1:8" ht="12.75">
      <c r="A66" s="229"/>
      <c r="B66" s="229"/>
      <c r="C66" s="229"/>
      <c r="D66" s="229"/>
      <c r="E66" s="229"/>
      <c r="F66" s="229"/>
      <c r="G66" s="228"/>
      <c r="H66" s="4"/>
    </row>
    <row r="67" spans="1:8" ht="12.75">
      <c r="A67" s="229"/>
      <c r="B67" s="229"/>
      <c r="C67" s="229"/>
      <c r="D67" s="229"/>
      <c r="E67" s="229"/>
      <c r="F67" s="229"/>
      <c r="G67" s="228"/>
      <c r="H67" s="4"/>
    </row>
    <row r="68" spans="1:8" ht="12.75">
      <c r="A68" s="229"/>
      <c r="B68" s="229"/>
      <c r="C68" s="229"/>
      <c r="D68" s="229"/>
      <c r="E68" s="229"/>
      <c r="F68" s="229"/>
      <c r="G68" s="229"/>
      <c r="H68" s="4"/>
    </row>
    <row r="69" spans="1:8" ht="12.75">
      <c r="A69" s="229"/>
      <c r="B69" s="229"/>
      <c r="C69" s="229"/>
      <c r="D69" s="229"/>
      <c r="E69" s="229"/>
      <c r="F69" s="229"/>
      <c r="G69" s="229"/>
      <c r="H69" s="4"/>
    </row>
    <row r="70" spans="1:8" ht="12.75">
      <c r="A70" s="229"/>
      <c r="B70" s="229"/>
      <c r="C70" s="229"/>
      <c r="D70" s="229"/>
      <c r="E70" s="229"/>
      <c r="F70" s="229"/>
      <c r="G70" s="228"/>
      <c r="H70" s="4"/>
    </row>
    <row r="71" spans="1:8" ht="12.75">
      <c r="A71" s="229"/>
      <c r="B71" s="229"/>
      <c r="C71" s="229"/>
      <c r="D71" s="229"/>
      <c r="E71" s="229"/>
      <c r="F71" s="229"/>
      <c r="G71" s="228"/>
      <c r="H71" s="4"/>
    </row>
    <row r="72" spans="1:8" ht="12.75">
      <c r="A72" s="229"/>
      <c r="B72" s="229"/>
      <c r="C72" s="229"/>
      <c r="D72" s="229"/>
      <c r="E72" s="229"/>
      <c r="F72" s="229"/>
      <c r="G72" s="229"/>
      <c r="H72" s="4"/>
    </row>
    <row r="73" spans="1:8" ht="12.75">
      <c r="A73" s="229"/>
      <c r="B73" s="229"/>
      <c r="C73" s="229"/>
      <c r="D73" s="229"/>
      <c r="E73" s="229"/>
      <c r="F73" s="229"/>
      <c r="G73" s="229"/>
      <c r="H73" s="4"/>
    </row>
    <row r="74" spans="1:8" ht="12.75">
      <c r="A74" s="229"/>
      <c r="B74" s="229"/>
      <c r="C74" s="229"/>
      <c r="D74" s="229"/>
      <c r="E74" s="229"/>
      <c r="F74" s="229"/>
      <c r="G74" s="228"/>
      <c r="H74" s="4"/>
    </row>
    <row r="75" spans="1:8" ht="12.75">
      <c r="A75" s="229"/>
      <c r="B75" s="229"/>
      <c r="C75" s="229"/>
      <c r="D75" s="229"/>
      <c r="E75" s="229"/>
      <c r="F75" s="229"/>
      <c r="G75" s="228"/>
      <c r="H75" s="4"/>
    </row>
    <row r="76" spans="1:8" ht="12.75">
      <c r="A76" s="229"/>
      <c r="B76" s="229"/>
      <c r="C76" s="229"/>
      <c r="D76" s="229"/>
      <c r="E76" s="229"/>
      <c r="F76" s="229"/>
      <c r="G76" s="229"/>
      <c r="H76" s="4"/>
    </row>
    <row r="77" spans="1:8" ht="12.75">
      <c r="A77" s="229"/>
      <c r="B77" s="229"/>
      <c r="C77" s="229"/>
      <c r="D77" s="229"/>
      <c r="E77" s="229"/>
      <c r="F77" s="229"/>
      <c r="G77" s="229"/>
      <c r="H77" s="4"/>
    </row>
    <row r="78" spans="1:8" ht="12.75">
      <c r="A78" s="229"/>
      <c r="B78" s="229"/>
      <c r="C78" s="229"/>
      <c r="D78" s="229"/>
      <c r="E78" s="229"/>
      <c r="F78" s="229"/>
      <c r="G78" s="228"/>
      <c r="H78" s="4"/>
    </row>
    <row r="79" spans="1:8" ht="12.75">
      <c r="A79" s="229"/>
      <c r="B79" s="229"/>
      <c r="C79" s="229"/>
      <c r="D79" s="229"/>
      <c r="E79" s="229"/>
      <c r="F79" s="229"/>
      <c r="G79" s="228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</sheetData>
  <sheetProtection/>
  <mergeCells count="247">
    <mergeCell ref="E70:E71"/>
    <mergeCell ref="F68:F69"/>
    <mergeCell ref="B76:B77"/>
    <mergeCell ref="C76:C77"/>
    <mergeCell ref="D76:D77"/>
    <mergeCell ref="E76:E77"/>
    <mergeCell ref="A1:G1"/>
    <mergeCell ref="A78:A79"/>
    <mergeCell ref="B78:B79"/>
    <mergeCell ref="C78:C79"/>
    <mergeCell ref="D78:D79"/>
    <mergeCell ref="E74:E75"/>
    <mergeCell ref="F74:F75"/>
    <mergeCell ref="G74:G75"/>
    <mergeCell ref="A76:A77"/>
    <mergeCell ref="B18:B19"/>
    <mergeCell ref="G72:G73"/>
    <mergeCell ref="C72:C73"/>
    <mergeCell ref="D72:D73"/>
    <mergeCell ref="G78:G79"/>
    <mergeCell ref="G76:G77"/>
    <mergeCell ref="E72:E73"/>
    <mergeCell ref="F72:F73"/>
    <mergeCell ref="E78:E79"/>
    <mergeCell ref="F78:F79"/>
    <mergeCell ref="F76:F77"/>
    <mergeCell ref="A70:A71"/>
    <mergeCell ref="B70:B71"/>
    <mergeCell ref="A72:A73"/>
    <mergeCell ref="B72:B73"/>
    <mergeCell ref="A74:A75"/>
    <mergeCell ref="B74:B75"/>
    <mergeCell ref="C74:C75"/>
    <mergeCell ref="D74:D75"/>
    <mergeCell ref="G68:G69"/>
    <mergeCell ref="G70:G71"/>
    <mergeCell ref="A68:A69"/>
    <mergeCell ref="B68:B69"/>
    <mergeCell ref="C68:C69"/>
    <mergeCell ref="D68:D69"/>
    <mergeCell ref="F70:F71"/>
    <mergeCell ref="C70:C71"/>
    <mergeCell ref="D70:D71"/>
    <mergeCell ref="E68:E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E60:E61"/>
    <mergeCell ref="F60:F61"/>
    <mergeCell ref="C60:C61"/>
    <mergeCell ref="D60:D61"/>
    <mergeCell ref="A64:A65"/>
    <mergeCell ref="B64:B65"/>
    <mergeCell ref="C64:C65"/>
    <mergeCell ref="D64:D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E52:E53"/>
    <mergeCell ref="F52:F53"/>
    <mergeCell ref="C52:C53"/>
    <mergeCell ref="D52:D53"/>
    <mergeCell ref="A56:A57"/>
    <mergeCell ref="B56:B57"/>
    <mergeCell ref="C56:C57"/>
    <mergeCell ref="D56:D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E44:E45"/>
    <mergeCell ref="F44:F45"/>
    <mergeCell ref="C44:C45"/>
    <mergeCell ref="D44:D45"/>
    <mergeCell ref="A48:A49"/>
    <mergeCell ref="B48:B49"/>
    <mergeCell ref="C48:C49"/>
    <mergeCell ref="D48:D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E36:E37"/>
    <mergeCell ref="F36:F37"/>
    <mergeCell ref="C36:C37"/>
    <mergeCell ref="D36:D37"/>
    <mergeCell ref="A40:A41"/>
    <mergeCell ref="B40:B41"/>
    <mergeCell ref="C40:C41"/>
    <mergeCell ref="D40:D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E28:E29"/>
    <mergeCell ref="F28:F29"/>
    <mergeCell ref="C28:C29"/>
    <mergeCell ref="D28:D29"/>
    <mergeCell ref="A32:A33"/>
    <mergeCell ref="B32:B33"/>
    <mergeCell ref="C32:C33"/>
    <mergeCell ref="D32:D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A20:A21"/>
    <mergeCell ref="B20:B21"/>
    <mergeCell ref="C20:C21"/>
    <mergeCell ref="D20:D21"/>
    <mergeCell ref="C16:C17"/>
    <mergeCell ref="E20:E21"/>
    <mergeCell ref="F20:F21"/>
    <mergeCell ref="G20:G21"/>
    <mergeCell ref="C18:C19"/>
    <mergeCell ref="G14:G15"/>
    <mergeCell ref="F16:F17"/>
    <mergeCell ref="G16:G17"/>
    <mergeCell ref="A18:A19"/>
    <mergeCell ref="D18:D19"/>
    <mergeCell ref="E18:E19"/>
    <mergeCell ref="F18:F19"/>
    <mergeCell ref="G18:G19"/>
    <mergeCell ref="A16:A17"/>
    <mergeCell ref="B16:B17"/>
    <mergeCell ref="D16:D17"/>
    <mergeCell ref="D14:D15"/>
    <mergeCell ref="E14:E15"/>
    <mergeCell ref="E16:E17"/>
    <mergeCell ref="G10:G11"/>
    <mergeCell ref="D10:D11"/>
    <mergeCell ref="E10:E11"/>
    <mergeCell ref="A12:A13"/>
    <mergeCell ref="B12:B13"/>
    <mergeCell ref="C12:C13"/>
    <mergeCell ref="A14:A15"/>
    <mergeCell ref="B14:B15"/>
    <mergeCell ref="C14:C15"/>
    <mergeCell ref="F10:F11"/>
    <mergeCell ref="F14:F15"/>
    <mergeCell ref="D12:D13"/>
    <mergeCell ref="E12:E13"/>
    <mergeCell ref="F12:F13"/>
    <mergeCell ref="G12:G13"/>
    <mergeCell ref="D8:D9"/>
    <mergeCell ref="E8:E9"/>
    <mergeCell ref="A2:G2"/>
    <mergeCell ref="D4:D5"/>
    <mergeCell ref="E4:E5"/>
    <mergeCell ref="F4:F5"/>
    <mergeCell ref="G4:G5"/>
    <mergeCell ref="F8:F9"/>
    <mergeCell ref="G8:G9"/>
    <mergeCell ref="D6:D7"/>
    <mergeCell ref="A4:A5"/>
    <mergeCell ref="B4:B5"/>
    <mergeCell ref="C4:C5"/>
    <mergeCell ref="A6:A7"/>
    <mergeCell ref="C6:C7"/>
    <mergeCell ref="E6:E7"/>
    <mergeCell ref="F6:F7"/>
    <mergeCell ref="G6:G7"/>
    <mergeCell ref="B6:B7"/>
    <mergeCell ref="A8:A9"/>
    <mergeCell ref="B8:B9"/>
    <mergeCell ref="B10:B11"/>
    <mergeCell ref="C8:C9"/>
    <mergeCell ref="C10:C11"/>
    <mergeCell ref="A10:A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T9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236" t="s">
        <v>26</v>
      </c>
      <c r="B1" s="236"/>
      <c r="C1" s="236"/>
      <c r="D1" s="236"/>
      <c r="E1" s="236"/>
      <c r="F1" s="236"/>
      <c r="G1" s="236"/>
      <c r="H1" s="23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5.5" customHeight="1">
      <c r="A2" s="22" t="s">
        <v>31</v>
      </c>
      <c r="B2" s="6" t="s">
        <v>13</v>
      </c>
      <c r="C2" s="6"/>
      <c r="D2" s="6"/>
      <c r="E2" s="23" t="str">
        <f>HYPERLINK('пр.взвешивания'!E3)</f>
        <v>в.к.     &gt;80      кг.</v>
      </c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212" t="s">
        <v>0</v>
      </c>
      <c r="B3" s="212" t="s">
        <v>1</v>
      </c>
      <c r="C3" s="212" t="s">
        <v>2</v>
      </c>
      <c r="D3" s="212" t="s">
        <v>3</v>
      </c>
      <c r="E3" s="212" t="s">
        <v>9</v>
      </c>
      <c r="F3" s="212" t="s">
        <v>10</v>
      </c>
      <c r="G3" s="212" t="s">
        <v>11</v>
      </c>
      <c r="H3" s="240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215"/>
      <c r="B4" s="215"/>
      <c r="C4" s="215"/>
      <c r="D4" s="215"/>
      <c r="E4" s="215"/>
      <c r="F4" s="215"/>
      <c r="G4" s="215"/>
      <c r="H4" s="24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212">
        <v>1</v>
      </c>
      <c r="B5" s="237" t="str">
        <f>VLOOKUP(A5,'пр.взвешивания'!B6:C17,2,FALSE)</f>
        <v>ЛИИВ Валерия Игоревна</v>
      </c>
      <c r="C5" s="239" t="str">
        <f>VLOOKUP(B5,'пр.взвешивания'!C6:D17,2,FALSE)</f>
        <v>11.03.94 кмс</v>
      </c>
      <c r="D5" s="239" t="str">
        <f>VLOOKUP(C5,'пр.взвешивания'!D6:E17,2,FALSE)</f>
        <v>СФО Красноярский Лесосибирск МО</v>
      </c>
      <c r="E5" s="214"/>
      <c r="F5" s="217"/>
      <c r="G5" s="218"/>
      <c r="H5" s="24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212"/>
      <c r="B6" s="238"/>
      <c r="C6" s="214"/>
      <c r="D6" s="214"/>
      <c r="E6" s="214"/>
      <c r="F6" s="214"/>
      <c r="G6" s="218"/>
      <c r="H6" s="24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15">
        <v>2</v>
      </c>
      <c r="B7" s="237" t="str">
        <f>VLOOKUP(A7,'пр.взвешивания'!B8:C17,2,FALSE)</f>
        <v>ЛЕПЕТЮХИНА Аксинья Александровна</v>
      </c>
      <c r="C7" s="239" t="str">
        <f>VLOOKUP(B7,'пр.взвешивания'!C8:D17,2,FALSE)</f>
        <v>05.02.93 кмс</v>
      </c>
      <c r="D7" s="239" t="str">
        <f>VLOOKUP(C7,'пр.взвешивания'!D8:E17,2,FALSE)</f>
        <v>ЮФО РОстовская Ростов МО</v>
      </c>
      <c r="E7" s="245"/>
      <c r="F7" s="245"/>
      <c r="G7" s="215"/>
      <c r="H7" s="24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 thickBot="1">
      <c r="A8" s="242"/>
      <c r="B8" s="243"/>
      <c r="C8" s="244"/>
      <c r="D8" s="244"/>
      <c r="E8" s="169"/>
      <c r="F8" s="169"/>
      <c r="G8" s="242"/>
      <c r="H8" s="24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247">
        <v>3</v>
      </c>
      <c r="B9" s="248" t="str">
        <f>VLOOKUP(A9,'пр.взвешивания'!B10:C19,2,FALSE)</f>
        <v>БАБИНЦЕВА Александра Ивановна</v>
      </c>
      <c r="C9" s="239" t="str">
        <f>VLOOKUP(B9,'пр.взвешивания'!C10:D19,2,FALSE)</f>
        <v>04.02.93 кмс</v>
      </c>
      <c r="D9" s="239" t="str">
        <f>VLOOKUP(C9,'пр.взвешивания'!D10:E19,2,FALSE)</f>
        <v>Москва МКС</v>
      </c>
      <c r="E9" s="247" t="s">
        <v>27</v>
      </c>
      <c r="F9" s="249"/>
      <c r="G9" s="247"/>
      <c r="H9" s="25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219"/>
      <c r="B10" s="238"/>
      <c r="C10" s="214"/>
      <c r="D10" s="214"/>
      <c r="E10" s="219"/>
      <c r="F10" s="250"/>
      <c r="G10" s="219"/>
      <c r="H10" s="25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>
      <c r="A11" s="22" t="s">
        <v>31</v>
      </c>
      <c r="B11" s="6" t="s">
        <v>14</v>
      </c>
      <c r="C11" s="10"/>
      <c r="D11" s="10"/>
      <c r="E11" s="23" t="str">
        <f>HYPERLINK('пр.взвешивания'!E3)</f>
        <v>в.к.     &gt;80      кг.</v>
      </c>
      <c r="F11" s="7"/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212">
        <v>1</v>
      </c>
      <c r="B12" s="237" t="str">
        <f>VLOOKUP(A12,'пр.взвешивания'!B6:C17,2,FALSE)</f>
        <v>ЛИИВ Валерия Игоревна</v>
      </c>
      <c r="C12" s="239" t="str">
        <f>VLOOKUP(B12,'пр.взвешивания'!C6:D17,2,FALSE)</f>
        <v>11.03.94 кмс</v>
      </c>
      <c r="D12" s="239" t="str">
        <f>VLOOKUP(C12,'пр.взвешивания'!D6:E17,2,FALSE)</f>
        <v>СФО Красноярский Лесосибирск МО</v>
      </c>
      <c r="E12" s="214"/>
      <c r="F12" s="214"/>
      <c r="G12" s="218"/>
      <c r="H12" s="24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212"/>
      <c r="B13" s="238"/>
      <c r="C13" s="214"/>
      <c r="D13" s="214"/>
      <c r="E13" s="214"/>
      <c r="F13" s="214"/>
      <c r="G13" s="218"/>
      <c r="H13" s="24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215">
        <v>3</v>
      </c>
      <c r="B14" s="237" t="str">
        <f>VLOOKUP(A14,'пр.взвешивания'!B8:C17,2,FALSE)</f>
        <v>БАБИНЦЕВА Александра Ивановна</v>
      </c>
      <c r="C14" s="239" t="str">
        <f>VLOOKUP(B14,'пр.взвешивания'!C8:D17,2,FALSE)</f>
        <v>04.02.93 кмс</v>
      </c>
      <c r="D14" s="239" t="str">
        <f>VLOOKUP(C14,'пр.взвешивания'!D8:E17,2,FALSE)</f>
        <v>Москва МКС</v>
      </c>
      <c r="E14" s="245"/>
      <c r="F14" s="245"/>
      <c r="G14" s="215"/>
      <c r="H14" s="24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3.5" thickBot="1">
      <c r="A15" s="242"/>
      <c r="B15" s="243"/>
      <c r="C15" s="244"/>
      <c r="D15" s="244"/>
      <c r="E15" s="169"/>
      <c r="F15" s="169"/>
      <c r="G15" s="242"/>
      <c r="H15" s="24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247">
        <v>2</v>
      </c>
      <c r="B16" s="248" t="str">
        <f>VLOOKUP(A16,'пр.взвешивания'!B6:C17,2,FALSE)</f>
        <v>ЛЕПЕТЮХИНА Аксинья Александровна</v>
      </c>
      <c r="C16" s="253" t="str">
        <f>VLOOKUP(B16,'пр.взвешивания'!C6:D17,2,FALSE)</f>
        <v>05.02.93 кмс</v>
      </c>
      <c r="D16" s="253" t="str">
        <f>VLOOKUP(C16,'пр.взвешивания'!D6:E17,2,FALSE)</f>
        <v>ЮФО РОстовская Ростов МО</v>
      </c>
      <c r="E16" s="247" t="s">
        <v>27</v>
      </c>
      <c r="F16" s="249"/>
      <c r="G16" s="247"/>
      <c r="H16" s="25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219"/>
      <c r="B17" s="238"/>
      <c r="C17" s="214"/>
      <c r="D17" s="214"/>
      <c r="E17" s="219"/>
      <c r="F17" s="250"/>
      <c r="G17" s="219"/>
      <c r="H17" s="25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>
      <c r="A18" s="22" t="s">
        <v>31</v>
      </c>
      <c r="B18" s="6" t="s">
        <v>15</v>
      </c>
      <c r="C18" s="10"/>
      <c r="D18" s="10"/>
      <c r="E18" s="23" t="str">
        <f>HYPERLINK('пр.взвешивания'!E3)</f>
        <v>в.к.     &gt;80      кг.</v>
      </c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212">
        <v>3</v>
      </c>
      <c r="B19" s="237" t="str">
        <f>VLOOKUP(A19,'пр.взвешивания'!B6:C17,2,FALSE)</f>
        <v>БАБИНЦЕВА Александра Ивановна</v>
      </c>
      <c r="C19" s="239" t="str">
        <f>VLOOKUP(B19,'пр.взвешивания'!C6:D17,2,FALSE)</f>
        <v>04.02.93 кмс</v>
      </c>
      <c r="D19" s="239" t="str">
        <f>VLOOKUP(C19,'пр.взвешивания'!D6:E17,2,FALSE)</f>
        <v>Москва МКС</v>
      </c>
      <c r="E19" s="214"/>
      <c r="F19" s="214"/>
      <c r="G19" s="212"/>
      <c r="H19" s="24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212"/>
      <c r="B20" s="238"/>
      <c r="C20" s="214"/>
      <c r="D20" s="214"/>
      <c r="E20" s="214"/>
      <c r="F20" s="214"/>
      <c r="G20" s="212"/>
      <c r="H20" s="24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215">
        <v>2</v>
      </c>
      <c r="B21" s="237" t="str">
        <f>VLOOKUP(A21,'пр.взвешивания'!B8:C17,2,FALSE)</f>
        <v>ЛЕПЕТЮХИНА Аксинья Александровна</v>
      </c>
      <c r="C21" s="239" t="str">
        <f>VLOOKUP(B21,'пр.взвешивания'!C8:D17,2,FALSE)</f>
        <v>05.02.93 кмс</v>
      </c>
      <c r="D21" s="239" t="str">
        <f>VLOOKUP(C21,'пр.взвешивания'!D8:E17,2,FALSE)</f>
        <v>ЮФО РОстовская Ростов МО</v>
      </c>
      <c r="E21" s="245"/>
      <c r="F21" s="245"/>
      <c r="G21" s="215"/>
      <c r="H21" s="24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3.5" thickBot="1">
      <c r="A22" s="242"/>
      <c r="B22" s="243"/>
      <c r="C22" s="244"/>
      <c r="D22" s="244"/>
      <c r="E22" s="169"/>
      <c r="F22" s="169"/>
      <c r="G22" s="242"/>
      <c r="H22" s="24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247">
        <v>1</v>
      </c>
      <c r="B23" s="237" t="str">
        <f>VLOOKUP(A23,'пр.взвешивания'!B6:C17,2,FALSE)</f>
        <v>ЛИИВ Валерия Игоревна</v>
      </c>
      <c r="C23" s="239" t="str">
        <f>VLOOKUP(B23,'пр.взвешивания'!C6:D17,2,FALSE)</f>
        <v>11.03.94 кмс</v>
      </c>
      <c r="D23" s="239" t="str">
        <f>VLOOKUP(C23,'пр.взвешивания'!D6:E17,2,FALSE)</f>
        <v>СФО Красноярский Лесосибирск МО</v>
      </c>
      <c r="E23" s="247" t="s">
        <v>27</v>
      </c>
      <c r="F23" s="249"/>
      <c r="G23" s="247"/>
      <c r="H23" s="25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219"/>
      <c r="B24" s="238"/>
      <c r="C24" s="214"/>
      <c r="D24" s="214"/>
      <c r="E24" s="219"/>
      <c r="F24" s="250"/>
      <c r="G24" s="219"/>
      <c r="H24" s="25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7"/>
      <c r="B25" s="7"/>
      <c r="C25" s="7"/>
      <c r="D25" s="7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4.75" customHeight="1">
      <c r="A26" s="23" t="s">
        <v>8</v>
      </c>
      <c r="B26" s="6" t="s">
        <v>13</v>
      </c>
      <c r="C26" s="6"/>
      <c r="D26" s="6"/>
      <c r="E26" s="23" t="str">
        <f>HYPERLINK('пр.взвешивания'!E3)</f>
        <v>в.к.     &gt;80      кг.</v>
      </c>
      <c r="F26" s="6"/>
      <c r="G26" s="6"/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212" t="s">
        <v>0</v>
      </c>
      <c r="B27" s="212" t="s">
        <v>1</v>
      </c>
      <c r="C27" s="212" t="s">
        <v>2</v>
      </c>
      <c r="D27" s="212" t="s">
        <v>3</v>
      </c>
      <c r="E27" s="212" t="s">
        <v>9</v>
      </c>
      <c r="F27" s="212" t="s">
        <v>10</v>
      </c>
      <c r="G27" s="212" t="s">
        <v>11</v>
      </c>
      <c r="H27" s="240" t="s">
        <v>12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215"/>
      <c r="B28" s="215"/>
      <c r="C28" s="215"/>
      <c r="D28" s="215"/>
      <c r="E28" s="215"/>
      <c r="F28" s="215"/>
      <c r="G28" s="215"/>
      <c r="H28" s="24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212">
        <v>4</v>
      </c>
      <c r="B29" s="237" t="str">
        <f>VLOOKUP(A29,'пр.взвешивания'!B6:C17,2,FALSE)</f>
        <v>ЖЕЛКОВА Полина Геннадьевна</v>
      </c>
      <c r="C29" s="239" t="str">
        <f>VLOOKUP(B29,'пр.взвешивания'!C6:D17,2,FALSE)</f>
        <v>26.09.94 кмс</v>
      </c>
      <c r="D29" s="239" t="str">
        <f>VLOOKUP(C29,'пр.взвешивания'!D6:E17,2,FALSE)</f>
        <v>ДВФО Амурская Благовещенск МО</v>
      </c>
      <c r="E29" s="214"/>
      <c r="F29" s="214"/>
      <c r="G29" s="212"/>
      <c r="H29" s="24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212"/>
      <c r="B30" s="238"/>
      <c r="C30" s="214"/>
      <c r="D30" s="214"/>
      <c r="E30" s="214"/>
      <c r="F30" s="214"/>
      <c r="G30" s="212"/>
      <c r="H30" s="24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215">
        <v>5</v>
      </c>
      <c r="B31" s="237" t="str">
        <f>VLOOKUP(A31,'пр.взвешивания'!B8:C17,2,FALSE)</f>
        <v>УЛАГАШЕВА Мария Александровна</v>
      </c>
      <c r="C31" s="239" t="str">
        <f>VLOOKUP(B31,'пр.взвешивания'!C8:D17,2,FALSE)</f>
        <v>11.03.92 кмс</v>
      </c>
      <c r="D31" s="239" t="str">
        <f>VLOOKUP(C31,'пр.взвешивания'!D8:E17,2,FALSE)</f>
        <v>СФО Новосибирская Новосибирск МО</v>
      </c>
      <c r="E31" s="245"/>
      <c r="F31" s="245"/>
      <c r="G31" s="215"/>
      <c r="H31" s="24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5" thickBot="1">
      <c r="A32" s="242"/>
      <c r="B32" s="243"/>
      <c r="C32" s="244"/>
      <c r="D32" s="244"/>
      <c r="E32" s="169"/>
      <c r="F32" s="169"/>
      <c r="G32" s="242"/>
      <c r="H32" s="24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247">
        <v>6</v>
      </c>
      <c r="B33" s="248" t="str">
        <f>VLOOKUP(A33,'пр.взвешивания'!B10:C19,2,FALSE)</f>
        <v>НИКУЛИНА Екатерина Александровна</v>
      </c>
      <c r="C33" s="253" t="str">
        <f>VLOOKUP(B33,'пр.взвешивания'!C10:D19,2,FALSE)</f>
        <v>15.01.92 кмс</v>
      </c>
      <c r="D33" s="253" t="str">
        <f>VLOOKUP(C33,'пр.взвешивания'!D10:E19,2,FALSE)</f>
        <v>ЮФО Волгоградская Калач на Дону МО</v>
      </c>
      <c r="E33" s="247" t="s">
        <v>27</v>
      </c>
      <c r="F33" s="249"/>
      <c r="G33" s="247"/>
      <c r="H33" s="25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219"/>
      <c r="B34" s="238"/>
      <c r="C34" s="214"/>
      <c r="D34" s="214"/>
      <c r="E34" s="219"/>
      <c r="F34" s="250"/>
      <c r="G34" s="219"/>
      <c r="H34" s="25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5.5" customHeight="1">
      <c r="A35" s="23" t="s">
        <v>8</v>
      </c>
      <c r="B35" s="6" t="s">
        <v>14</v>
      </c>
      <c r="C35" s="11"/>
      <c r="D35" s="11"/>
      <c r="E35" s="23" t="str">
        <f>HYPERLINK('пр.взвешивания'!E3)</f>
        <v>в.к.     &gt;80      кг.</v>
      </c>
      <c r="F35" s="7"/>
      <c r="G35" s="7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212">
        <v>4</v>
      </c>
      <c r="B36" s="237" t="str">
        <f>VLOOKUP(A36,'пр.взвешивания'!B6:C17,2,FALSE)</f>
        <v>ЖЕЛКОВА Полина Геннадьевна</v>
      </c>
      <c r="C36" s="239" t="str">
        <f>VLOOKUP(B36,'пр.взвешивания'!C6:D17,2,FALSE)</f>
        <v>26.09.94 кмс</v>
      </c>
      <c r="D36" s="239" t="str">
        <f>VLOOKUP(C36,'пр.взвешивания'!D6:E17,2,FALSE)</f>
        <v>ДВФО Амурская Благовещенск МО</v>
      </c>
      <c r="E36" s="214"/>
      <c r="F36" s="214"/>
      <c r="G36" s="212"/>
      <c r="H36" s="24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212"/>
      <c r="B37" s="238"/>
      <c r="C37" s="214"/>
      <c r="D37" s="214"/>
      <c r="E37" s="214"/>
      <c r="F37" s="214"/>
      <c r="G37" s="212"/>
      <c r="H37" s="24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215">
        <v>6</v>
      </c>
      <c r="B38" s="237" t="str">
        <f>VLOOKUP(A38,'пр.взвешивания'!B8:C17,2,FALSE)</f>
        <v>НИКУЛИНА Екатерина Александровна</v>
      </c>
      <c r="C38" s="239" t="str">
        <f>VLOOKUP(B38,'пр.взвешивания'!C8:D17,2,FALSE)</f>
        <v>15.01.92 кмс</v>
      </c>
      <c r="D38" s="239" t="str">
        <f>VLOOKUP(C38,'пр.взвешивания'!D8:E17,2,FALSE)</f>
        <v>ЮФО Волгоградская Калач на Дону МО</v>
      </c>
      <c r="E38" s="245"/>
      <c r="F38" s="245"/>
      <c r="G38" s="215"/>
      <c r="H38" s="24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3.5" thickBot="1">
      <c r="A39" s="242"/>
      <c r="B39" s="243"/>
      <c r="C39" s="244"/>
      <c r="D39" s="244"/>
      <c r="E39" s="169"/>
      <c r="F39" s="169"/>
      <c r="G39" s="242"/>
      <c r="H39" s="24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247">
        <v>5</v>
      </c>
      <c r="B40" s="248" t="str">
        <f>VLOOKUP(A40,'пр.взвешивания'!B10:C19,2,FALSE)</f>
        <v>УЛАГАШЕВА Мария Александровна</v>
      </c>
      <c r="C40" s="253" t="str">
        <f>VLOOKUP(B40,'пр.взвешивания'!C10:D19,2,FALSE)</f>
        <v>11.03.92 кмс</v>
      </c>
      <c r="D40" s="253" t="str">
        <f>VLOOKUP(C40,'пр.взвешивания'!D10:E19,2,FALSE)</f>
        <v>СФО Новосибирская Новосибирск МО</v>
      </c>
      <c r="E40" s="247" t="s">
        <v>27</v>
      </c>
      <c r="F40" s="249"/>
      <c r="G40" s="247"/>
      <c r="H40" s="25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219"/>
      <c r="B41" s="238"/>
      <c r="C41" s="214"/>
      <c r="D41" s="214"/>
      <c r="E41" s="219"/>
      <c r="F41" s="250"/>
      <c r="G41" s="219"/>
      <c r="H41" s="25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7" customHeight="1">
      <c r="A42" s="23" t="s">
        <v>8</v>
      </c>
      <c r="B42" s="6" t="s">
        <v>15</v>
      </c>
      <c r="C42" s="11"/>
      <c r="D42" s="11"/>
      <c r="E42" s="23" t="str">
        <f>HYPERLINK('пр.взвешивания'!E3)</f>
        <v>в.к.     &gt;80      кг.</v>
      </c>
      <c r="F42" s="7"/>
      <c r="G42" s="7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212">
        <v>6</v>
      </c>
      <c r="B43" s="237" t="str">
        <f>VLOOKUP(A43,'пр.взвешивания'!B6:C17,2,FALSE)</f>
        <v>НИКУЛИНА Екатерина Александровна</v>
      </c>
      <c r="C43" s="239" t="str">
        <f>VLOOKUP(B43,'пр.взвешивания'!C6:D17,2,FALSE)</f>
        <v>15.01.92 кмс</v>
      </c>
      <c r="D43" s="239" t="str">
        <f>VLOOKUP(C43,'пр.взвешивания'!D6:E17,2,FALSE)</f>
        <v>ЮФО Волгоградская Калач на Дону МО</v>
      </c>
      <c r="E43" s="214"/>
      <c r="F43" s="214"/>
      <c r="G43" s="212"/>
      <c r="H43" s="240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212"/>
      <c r="B44" s="238"/>
      <c r="C44" s="214"/>
      <c r="D44" s="214"/>
      <c r="E44" s="214"/>
      <c r="F44" s="214"/>
      <c r="G44" s="212"/>
      <c r="H44" s="240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215">
        <v>5</v>
      </c>
      <c r="B45" s="237" t="str">
        <f>VLOOKUP(A45,'пр.взвешивания'!B8:C17,2,FALSE)</f>
        <v>УЛАГАШЕВА Мария Александровна</v>
      </c>
      <c r="C45" s="239" t="str">
        <f>VLOOKUP(B45,'пр.взвешивания'!C8:D17,2,FALSE)</f>
        <v>11.03.92 кмс</v>
      </c>
      <c r="D45" s="239" t="str">
        <f>VLOOKUP(C45,'пр.взвешивания'!D8:E17,2,FALSE)</f>
        <v>СФО Новосибирская Новосибирск МО</v>
      </c>
      <c r="E45" s="245"/>
      <c r="F45" s="245"/>
      <c r="G45" s="215"/>
      <c r="H45" s="24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3.5" thickBot="1">
      <c r="A46" s="242"/>
      <c r="B46" s="243"/>
      <c r="C46" s="244"/>
      <c r="D46" s="244"/>
      <c r="E46" s="169"/>
      <c r="F46" s="169"/>
      <c r="G46" s="242"/>
      <c r="H46" s="24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247">
        <v>4</v>
      </c>
      <c r="B47" s="248" t="str">
        <f>VLOOKUP(A47,'пр.взвешивания'!B6:C17,2,FALSE)</f>
        <v>ЖЕЛКОВА Полина Геннадьевна</v>
      </c>
      <c r="C47" s="253" t="str">
        <f>VLOOKUP(B47,'пр.взвешивания'!C6:D17,2,FALSE)</f>
        <v>26.09.94 кмс</v>
      </c>
      <c r="D47" s="253" t="str">
        <f>VLOOKUP(C47,'пр.взвешивания'!D6:E17,2,FALSE)</f>
        <v>ДВФО Амурская Благовещенск МО</v>
      </c>
      <c r="E47" s="247" t="s">
        <v>27</v>
      </c>
      <c r="F47" s="249"/>
      <c r="G47" s="247"/>
      <c r="H47" s="25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219"/>
      <c r="B48" s="238"/>
      <c r="C48" s="214"/>
      <c r="D48" s="214"/>
      <c r="E48" s="219"/>
      <c r="F48" s="250"/>
      <c r="G48" s="219"/>
      <c r="H48" s="25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7"/>
      <c r="B49" s="7"/>
      <c r="C49" s="7"/>
      <c r="D49" s="7"/>
      <c r="E49" s="7"/>
      <c r="F49" s="7"/>
      <c r="G49" s="7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7"/>
      <c r="B50" s="7"/>
      <c r="C50" s="7"/>
      <c r="D50" s="7"/>
      <c r="E50" s="7"/>
      <c r="F50" s="7"/>
      <c r="G50" s="7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7"/>
      <c r="B51" s="7"/>
      <c r="C51" s="7"/>
      <c r="D51" s="7"/>
      <c r="E51" s="7"/>
      <c r="F51" s="7"/>
      <c r="G51" s="7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7"/>
      <c r="B52" s="7"/>
      <c r="C52" s="7"/>
      <c r="D52" s="7"/>
      <c r="E52" s="7"/>
      <c r="F52" s="7"/>
      <c r="G52" s="7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7"/>
      <c r="B53" s="7"/>
      <c r="C53" s="7"/>
      <c r="D53" s="7"/>
      <c r="E53" s="7"/>
      <c r="F53" s="7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7"/>
      <c r="B54" s="7"/>
      <c r="C54" s="7"/>
      <c r="D54" s="7"/>
      <c r="E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7"/>
      <c r="B55" s="7"/>
      <c r="C55" s="7"/>
      <c r="D55" s="7"/>
      <c r="E55" s="7"/>
      <c r="F55" s="7"/>
      <c r="G55" s="7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7"/>
      <c r="B56" s="7"/>
      <c r="C56" s="7"/>
      <c r="D56" s="7"/>
      <c r="E56" s="7"/>
      <c r="F56" s="7"/>
      <c r="G56" s="7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7"/>
      <c r="B57" s="7"/>
      <c r="C57" s="7"/>
      <c r="D57" s="7"/>
      <c r="E57" s="7"/>
      <c r="F57" s="7"/>
      <c r="G57" s="7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5.5" customHeight="1">
      <c r="A58" s="236"/>
      <c r="B58" s="236"/>
      <c r="C58" s="236"/>
      <c r="D58" s="236"/>
      <c r="E58" s="236"/>
      <c r="F58" s="236"/>
      <c r="G58" s="236"/>
      <c r="H58" s="236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 customHeight="1">
      <c r="A59" s="19"/>
      <c r="B59" s="19"/>
      <c r="C59" s="19"/>
      <c r="D59" s="19"/>
      <c r="E59" s="19"/>
      <c r="F59" s="19"/>
      <c r="G59" s="19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>
      <c r="A60" s="228"/>
      <c r="B60" s="228"/>
      <c r="C60" s="228"/>
      <c r="D60" s="228"/>
      <c r="E60" s="228"/>
      <c r="F60" s="228"/>
      <c r="G60" s="228"/>
      <c r="H60" s="22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228"/>
      <c r="B61" s="228"/>
      <c r="C61" s="228"/>
      <c r="D61" s="228"/>
      <c r="E61" s="228"/>
      <c r="F61" s="228"/>
      <c r="G61" s="228"/>
      <c r="H61" s="22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>
      <c r="A62" s="229"/>
      <c r="B62" s="231"/>
      <c r="C62" s="231"/>
      <c r="D62" s="231"/>
      <c r="E62" s="233"/>
      <c r="F62" s="234"/>
      <c r="G62" s="235"/>
      <c r="H62" s="22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229"/>
      <c r="B63" s="232"/>
      <c r="C63" s="232"/>
      <c r="D63" s="232"/>
      <c r="E63" s="233"/>
      <c r="F63" s="233"/>
      <c r="G63" s="235"/>
      <c r="H63" s="22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228"/>
      <c r="B64" s="231"/>
      <c r="C64" s="231"/>
      <c r="D64" s="231"/>
      <c r="E64" s="233"/>
      <c r="F64" s="233"/>
      <c r="G64" s="228"/>
      <c r="H64" s="22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228"/>
      <c r="B65" s="232"/>
      <c r="C65" s="232"/>
      <c r="D65" s="232"/>
      <c r="E65" s="233"/>
      <c r="F65" s="233"/>
      <c r="G65" s="228"/>
      <c r="H65" s="22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228"/>
      <c r="B66" s="231"/>
      <c r="C66" s="231"/>
      <c r="D66" s="231"/>
      <c r="E66" s="233"/>
      <c r="F66" s="234"/>
      <c r="G66" s="235"/>
      <c r="H66" s="22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228"/>
      <c r="B67" s="232"/>
      <c r="C67" s="232"/>
      <c r="D67" s="232"/>
      <c r="E67" s="233"/>
      <c r="F67" s="233"/>
      <c r="G67" s="235"/>
      <c r="H67" s="22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228"/>
      <c r="B68" s="231"/>
      <c r="C68" s="231"/>
      <c r="D68" s="231"/>
      <c r="E68" s="233"/>
      <c r="F68" s="233"/>
      <c r="G68" s="228"/>
      <c r="H68" s="22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228"/>
      <c r="B69" s="232"/>
      <c r="C69" s="232"/>
      <c r="D69" s="232"/>
      <c r="E69" s="233"/>
      <c r="F69" s="233"/>
      <c r="G69" s="228"/>
      <c r="H69" s="22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30" customHeight="1">
      <c r="A70" s="9"/>
      <c r="B70" s="9"/>
      <c r="C70" s="9"/>
      <c r="D70" s="9"/>
      <c r="E70" s="9"/>
      <c r="F70" s="9"/>
      <c r="G70" s="9"/>
      <c r="H70" s="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4" customHeight="1">
      <c r="A71" s="19"/>
      <c r="B71" s="19"/>
      <c r="C71" s="9"/>
      <c r="D71" s="9"/>
      <c r="E71" s="9"/>
      <c r="F71" s="9"/>
      <c r="G71" s="9"/>
      <c r="H71" s="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228"/>
      <c r="B72" s="228"/>
      <c r="C72" s="228"/>
      <c r="D72" s="228"/>
      <c r="E72" s="228"/>
      <c r="F72" s="228"/>
      <c r="G72" s="228"/>
      <c r="H72" s="22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228"/>
      <c r="B73" s="228"/>
      <c r="C73" s="228"/>
      <c r="D73" s="228"/>
      <c r="E73" s="228"/>
      <c r="F73" s="228"/>
      <c r="G73" s="228"/>
      <c r="H73" s="22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>
      <c r="A74" s="228"/>
      <c r="B74" s="231"/>
      <c r="C74" s="231"/>
      <c r="D74" s="231"/>
      <c r="E74" s="233"/>
      <c r="F74" s="234"/>
      <c r="G74" s="235"/>
      <c r="H74" s="22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228"/>
      <c r="B75" s="232"/>
      <c r="C75" s="232"/>
      <c r="D75" s="232"/>
      <c r="E75" s="233"/>
      <c r="F75" s="233"/>
      <c r="G75" s="235"/>
      <c r="H75" s="22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228"/>
      <c r="B76" s="231"/>
      <c r="C76" s="231"/>
      <c r="D76" s="231"/>
      <c r="E76" s="233"/>
      <c r="F76" s="233"/>
      <c r="G76" s="228"/>
      <c r="H76" s="22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228"/>
      <c r="B77" s="232"/>
      <c r="C77" s="232"/>
      <c r="D77" s="232"/>
      <c r="E77" s="233"/>
      <c r="F77" s="233"/>
      <c r="G77" s="228"/>
      <c r="H77" s="22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228"/>
      <c r="B78" s="231"/>
      <c r="C78" s="231"/>
      <c r="D78" s="231"/>
      <c r="E78" s="233"/>
      <c r="F78" s="234"/>
      <c r="G78" s="235"/>
      <c r="H78" s="22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228"/>
      <c r="B79" s="232"/>
      <c r="C79" s="232"/>
      <c r="D79" s="232"/>
      <c r="E79" s="233"/>
      <c r="F79" s="233"/>
      <c r="G79" s="235"/>
      <c r="H79" s="22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228"/>
      <c r="B80" s="231"/>
      <c r="C80" s="231"/>
      <c r="D80" s="231"/>
      <c r="E80" s="233"/>
      <c r="F80" s="233"/>
      <c r="G80" s="228"/>
      <c r="H80" s="22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228"/>
      <c r="B81" s="232"/>
      <c r="C81" s="232"/>
      <c r="D81" s="232"/>
      <c r="E81" s="233"/>
      <c r="F81" s="233"/>
      <c r="G81" s="228"/>
      <c r="H81" s="22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9"/>
      <c r="B82" s="9"/>
      <c r="C82" s="9"/>
      <c r="D82" s="9"/>
      <c r="E82" s="9"/>
      <c r="F82" s="9"/>
      <c r="G82" s="9"/>
      <c r="H82" s="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9"/>
      <c r="B83" s="9"/>
      <c r="C83" s="9"/>
      <c r="D83" s="9"/>
      <c r="E83" s="9"/>
      <c r="F83" s="9"/>
      <c r="G83" s="9"/>
      <c r="H83" s="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9"/>
      <c r="B84" s="9"/>
      <c r="C84" s="9"/>
      <c r="D84" s="9"/>
      <c r="E84" s="9"/>
      <c r="F84" s="9"/>
      <c r="G84" s="9"/>
      <c r="H84" s="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9"/>
      <c r="B85" s="9"/>
      <c r="C85" s="9"/>
      <c r="D85" s="9"/>
      <c r="E85" s="9"/>
      <c r="F85" s="9"/>
      <c r="G85" s="9"/>
      <c r="H85" s="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17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7"/>
      <c r="L86" s="7"/>
      <c r="M86" s="7"/>
      <c r="N86" s="7"/>
      <c r="O86" s="7"/>
      <c r="P86" s="7"/>
      <c r="Q86" s="7"/>
    </row>
    <row r="87" spans="1:17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7"/>
      <c r="O87" s="7"/>
      <c r="P87" s="7"/>
      <c r="Q87" s="7"/>
    </row>
    <row r="88" spans="1:17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7"/>
      <c r="O88" s="7"/>
      <c r="P88" s="7"/>
      <c r="Q88" s="7"/>
    </row>
    <row r="89" spans="1:1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</sheetData>
  <sheetProtection/>
  <mergeCells count="242">
    <mergeCell ref="A47:A48"/>
    <mergeCell ref="B47:B48"/>
    <mergeCell ref="C47:C48"/>
    <mergeCell ref="D47:D48"/>
    <mergeCell ref="E47:E48"/>
    <mergeCell ref="F47:F48"/>
    <mergeCell ref="G47:G48"/>
    <mergeCell ref="H47:H48"/>
    <mergeCell ref="A45:A46"/>
    <mergeCell ref="B45:B46"/>
    <mergeCell ref="C45:C46"/>
    <mergeCell ref="D45:D46"/>
    <mergeCell ref="E45:E46"/>
    <mergeCell ref="F45:F46"/>
    <mergeCell ref="G45:G46"/>
    <mergeCell ref="H45:H46"/>
    <mergeCell ref="A43:A44"/>
    <mergeCell ref="B43:B44"/>
    <mergeCell ref="C43:C44"/>
    <mergeCell ref="D43:D44"/>
    <mergeCell ref="E43:E44"/>
    <mergeCell ref="F43:F44"/>
    <mergeCell ref="G43:G44"/>
    <mergeCell ref="H43:H44"/>
    <mergeCell ref="A40:A41"/>
    <mergeCell ref="B40:B41"/>
    <mergeCell ref="C40:C41"/>
    <mergeCell ref="D40:D41"/>
    <mergeCell ref="E40:E41"/>
    <mergeCell ref="F40:F41"/>
    <mergeCell ref="G40:G41"/>
    <mergeCell ref="H40:H41"/>
    <mergeCell ref="A38:A39"/>
    <mergeCell ref="B38:B39"/>
    <mergeCell ref="C38:C39"/>
    <mergeCell ref="D38:D39"/>
    <mergeCell ref="E38:E39"/>
    <mergeCell ref="F38:F39"/>
    <mergeCell ref="G38:G39"/>
    <mergeCell ref="H38:H39"/>
    <mergeCell ref="A36:A37"/>
    <mergeCell ref="B36:B37"/>
    <mergeCell ref="C36:C37"/>
    <mergeCell ref="D36:D37"/>
    <mergeCell ref="E36:E37"/>
    <mergeCell ref="F36:F37"/>
    <mergeCell ref="G36:G37"/>
    <mergeCell ref="H36:H37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F27:F28"/>
    <mergeCell ref="G27:G28"/>
    <mergeCell ref="H27:H28"/>
    <mergeCell ref="A23:A24"/>
    <mergeCell ref="B23:B24"/>
    <mergeCell ref="C23:C24"/>
    <mergeCell ref="D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9:G20"/>
    <mergeCell ref="H19:H20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G12:G13"/>
    <mergeCell ref="H12:H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F7:F8"/>
    <mergeCell ref="G7:G8"/>
    <mergeCell ref="H7:H8"/>
    <mergeCell ref="E5:E6"/>
    <mergeCell ref="F5:F6"/>
    <mergeCell ref="G5:G6"/>
    <mergeCell ref="H5:H6"/>
    <mergeCell ref="A7:A8"/>
    <mergeCell ref="B7:B8"/>
    <mergeCell ref="C7:C8"/>
    <mergeCell ref="D3:D4"/>
    <mergeCell ref="D5:D6"/>
    <mergeCell ref="D7:D8"/>
    <mergeCell ref="E3:E4"/>
    <mergeCell ref="F3:F4"/>
    <mergeCell ref="G3:G4"/>
    <mergeCell ref="H3:H4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A64:A65"/>
    <mergeCell ref="B64:B65"/>
    <mergeCell ref="C64:C65"/>
    <mergeCell ref="D64:D65"/>
    <mergeCell ref="E66:E67"/>
    <mergeCell ref="F66:F67"/>
    <mergeCell ref="G62:G63"/>
    <mergeCell ref="H62:H63"/>
    <mergeCell ref="E64:E65"/>
    <mergeCell ref="F64:F65"/>
    <mergeCell ref="G64:G65"/>
    <mergeCell ref="H64:H65"/>
    <mergeCell ref="E62:E63"/>
    <mergeCell ref="F62:F63"/>
    <mergeCell ref="A66:A67"/>
    <mergeCell ref="B66:B67"/>
    <mergeCell ref="C66:C67"/>
    <mergeCell ref="D66:D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2:A73"/>
    <mergeCell ref="B72:B73"/>
    <mergeCell ref="C72:C73"/>
    <mergeCell ref="D72:D73"/>
    <mergeCell ref="A74:A75"/>
    <mergeCell ref="B74:B75"/>
    <mergeCell ref="C74:C75"/>
    <mergeCell ref="D74:D75"/>
    <mergeCell ref="E76:E77"/>
    <mergeCell ref="F76:F77"/>
    <mergeCell ref="G72:G73"/>
    <mergeCell ref="H72:H73"/>
    <mergeCell ref="E74:E75"/>
    <mergeCell ref="F74:F75"/>
    <mergeCell ref="G74:G75"/>
    <mergeCell ref="H74:H75"/>
    <mergeCell ref="E72:E73"/>
    <mergeCell ref="F72:F73"/>
    <mergeCell ref="A76:A77"/>
    <mergeCell ref="B76:B77"/>
    <mergeCell ref="C76:C77"/>
    <mergeCell ref="D76:D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G80:G81"/>
    <mergeCell ref="H80:H81"/>
    <mergeCell ref="A80:A81"/>
    <mergeCell ref="B80:B81"/>
    <mergeCell ref="C80:C81"/>
    <mergeCell ref="D80:D81"/>
    <mergeCell ref="E80:E81"/>
    <mergeCell ref="F80:F8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2012-02-14T15:47:29Z</cp:lastPrinted>
  <dcterms:created xsi:type="dcterms:W3CDTF">1996-10-08T23:32:33Z</dcterms:created>
  <dcterms:modified xsi:type="dcterms:W3CDTF">2012-03-12T07:46:33Z</dcterms:modified>
  <cp:category/>
  <cp:version/>
  <cp:contentType/>
  <cp:contentStatus/>
</cp:coreProperties>
</file>