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<sst xmlns="http://schemas.openxmlformats.org/spreadsheetml/2006/main" count="347" uniqueCount="172">
  <si>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</si>
  <si>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</si>
  <si>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</si>
  <si>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</si>
  <si>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</si>
  <si>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</si>
  <si>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</si>
  <si>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</si>
  <si>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</si>
  <si>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</si>
  <si>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</si>
  <si>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</si>
  <si>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</si>
  <si>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</si>
  <si>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</si>
  <si>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</si>
  <si>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</si>
  <si>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</si>
  <si>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</si>
  <si>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</si>
  <si>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</si>
  <si>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</si>
  <si>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</si>
  <si>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</si>
  <si>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</si>
  <si>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</si>
  <si>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</si>
  <si>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</si>
  <si>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</si>
  <si>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</si>
  <si>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</si>
  <si>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</si>
  <si>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</si>
  <si>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</si>
  <si>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</si>
  <si>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ИТОГОВЫЙ ПРОТОКОЛ</t>
  </si>
  <si>
    <t xml:space="preserve">ПРОТОКОЛ ХОДА СОРЕВНОВАНИЙ       </t>
  </si>
  <si>
    <t>ВСЕРОССИЙСКАЯ ФЕДЕРАЦИЯ САМБО</t>
  </si>
  <si>
    <t>№ п/п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</si>
  <si>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</si>
  <si>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</si>
  <si>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</si>
  <si>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</si>
  <si>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</si>
  <si>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</si>
  <si>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6 КРУГ</t>
  </si>
  <si>
    <t>7 КРУГ</t>
  </si>
  <si>
    <t>МИРЗОЯН Сусанна Кареновна</t>
  </si>
  <si>
    <t xml:space="preserve">20.01.86 змс </t>
  </si>
  <si>
    <t>ПФО Пензенская Пенза ВС</t>
  </si>
  <si>
    <t>000530 5605549997.</t>
  </si>
  <si>
    <t>Голованов ОИ Бурментьев ВН</t>
  </si>
  <si>
    <t>КУКЛО Виктория Вячеславона</t>
  </si>
  <si>
    <t>27.12.89 мс</t>
  </si>
  <si>
    <t>ЦФО Брянская Брянск ЛОК</t>
  </si>
  <si>
    <t>003305  1509848800.</t>
  </si>
  <si>
    <t>Нежлукченко ЮН</t>
  </si>
  <si>
    <t>СЕРГЕЕВА Ксения Леонидовна</t>
  </si>
  <si>
    <t>05.02.90 кмс</t>
  </si>
  <si>
    <t>СФО Красноярский Красноярск</t>
  </si>
  <si>
    <t>Бут ПМ, Калентьев ВИ</t>
  </si>
  <si>
    <t>ЕЛИСЕЕВА Ольга Вадимовна</t>
  </si>
  <si>
    <t>23.01.89 кмс</t>
  </si>
  <si>
    <t>Москва Д</t>
  </si>
  <si>
    <t>Образцов А.Н.</t>
  </si>
  <si>
    <t>КОРОБОВА Ольга Евгеньевна</t>
  </si>
  <si>
    <t>10.02.91 кмс</t>
  </si>
  <si>
    <t xml:space="preserve">ЦФО Тульская Тула  </t>
  </si>
  <si>
    <t>003360  7004699994</t>
  </si>
  <si>
    <t>Савельев ВП</t>
  </si>
  <si>
    <t>КУЗНЕЦОВА Алина Сергеевна</t>
  </si>
  <si>
    <t>25.07.85 мс</t>
  </si>
  <si>
    <t>Москва</t>
  </si>
  <si>
    <t>Сабуров АГ, Жердев ВЭ</t>
  </si>
  <si>
    <t>ИОНОВА Евгения Александровна</t>
  </si>
  <si>
    <t>25.12.91 кмс</t>
  </si>
  <si>
    <t>003280056</t>
  </si>
  <si>
    <t>Плотников</t>
  </si>
  <si>
    <t>АЛИЕВА Диана Владиславовна</t>
  </si>
  <si>
    <t>02.11.89 мскмк</t>
  </si>
  <si>
    <t>МОСКВА МКС</t>
  </si>
  <si>
    <t>000738  2209446117.</t>
  </si>
  <si>
    <t>Садковский ЕА, Гордеев МА, Тизяев ВА</t>
  </si>
  <si>
    <t>Скорнякова Ксения Юрьевна</t>
  </si>
  <si>
    <t>29.05.92  мс</t>
  </si>
  <si>
    <t>УФО Свердловская, Качканар  МО</t>
  </si>
  <si>
    <t>Сапунов ДП, Мещерский ВВ</t>
  </si>
  <si>
    <t>ГОРЕЛИКОВА Анна Вадимовна</t>
  </si>
  <si>
    <t>03.06.92  мс</t>
  </si>
  <si>
    <t>ЮФО Краснодарский Крымск МО</t>
  </si>
  <si>
    <t>018815    0306169491</t>
  </si>
  <si>
    <t xml:space="preserve">Адамян АВ </t>
  </si>
  <si>
    <t>ПОЛЫГАЛОВА Карина Александровна</t>
  </si>
  <si>
    <t>14.04.93 кмс</t>
  </si>
  <si>
    <t>ПФО Пермский Краснокамск ПР</t>
  </si>
  <si>
    <t>000918</t>
  </si>
  <si>
    <t>Штейников ЛГ Костылева НГ</t>
  </si>
  <si>
    <t>20.11.88 мс</t>
  </si>
  <si>
    <t>ПФО Ульяновская, Димитровград ПР</t>
  </si>
  <si>
    <t>0087980  7308645030.</t>
  </si>
  <si>
    <t>Тукшинкин О.Н. Плисов ОВ, Исаев ЕН</t>
  </si>
  <si>
    <t>НИКИТИНА Татьяна Геннадьевна</t>
  </si>
  <si>
    <t>18.09.84 мс</t>
  </si>
  <si>
    <t>ПФО Башкортостан Давлеканово МО</t>
  </si>
  <si>
    <t>000614 8005324771.</t>
  </si>
  <si>
    <t>Лошаков ЮБ</t>
  </si>
  <si>
    <r>
      <t>ТИТОВА</t>
    </r>
    <r>
      <rPr>
        <sz val="10"/>
        <rFont val="Arial Narrow"/>
        <family val="2"/>
      </rPr>
      <t xml:space="preserve"> Ольга Александровна</t>
    </r>
  </si>
  <si>
    <t>13.02.90 мс</t>
  </si>
  <si>
    <t>УФО Свердловская Красноуральск ПР</t>
  </si>
  <si>
    <t>6508595733.</t>
  </si>
  <si>
    <t>Рябов СВ</t>
  </si>
  <si>
    <t>ЧЕРНЕЦОВА Наталья Борисовна</t>
  </si>
  <si>
    <t>04.05.86 мс</t>
  </si>
  <si>
    <t>000535  4508786065.</t>
  </si>
  <si>
    <t>Савбуров АЛ Шмаков ОВ</t>
  </si>
  <si>
    <t>ТАРТЫКОВА Надежда Зиннатовна</t>
  </si>
  <si>
    <t>21.05.90 мс</t>
  </si>
  <si>
    <t>СФО Кемеровская Юрга МО</t>
  </si>
  <si>
    <t>008719 3204766668.</t>
  </si>
  <si>
    <t>Гончаров ВИ</t>
  </si>
  <si>
    <t>МАКАРОВА Ирина Сергеевна</t>
  </si>
  <si>
    <t>17.04.91 КМС</t>
  </si>
  <si>
    <t>УФО Челябинск РССС</t>
  </si>
  <si>
    <t>Аккуин ДЮ, Юсупов МХ</t>
  </si>
  <si>
    <t>Тарасова Ольга Юрьевна</t>
  </si>
  <si>
    <t>25.08.93 кмс</t>
  </si>
  <si>
    <t>Москва МКС</t>
  </si>
  <si>
    <t>Шмаков ОВ, Коржавин НВ</t>
  </si>
  <si>
    <t>ЕСЬКОВА Карина Игоревна</t>
  </si>
  <si>
    <t>12.17.91 кмс</t>
  </si>
  <si>
    <t>Мурманская, Апатиты, ФСПО</t>
  </si>
  <si>
    <t>003341</t>
  </si>
  <si>
    <t>Парсаев ЕА Новиков ДЛ</t>
  </si>
  <si>
    <t>ГАЛЛЯМОВА  Лилия Фанилевна</t>
  </si>
  <si>
    <t>18.06.88 кмс</t>
  </si>
  <si>
    <t>УФО Свердловская обл МО</t>
  </si>
  <si>
    <t>Курочкин ЮА, Заночкин АИ</t>
  </si>
  <si>
    <t>ЗАКУРДАЕВА Людмила Евгеньевна</t>
  </si>
  <si>
    <t>03.07.89 кмс</t>
  </si>
  <si>
    <t>СФО Иркутская Ангарск МО</t>
  </si>
  <si>
    <t>Плесов С.Н.</t>
  </si>
  <si>
    <t>КУЗЯЕВА Анна Владимировна</t>
  </si>
  <si>
    <t>18.04.89 МС</t>
  </si>
  <si>
    <t>ПФО Нижегородская Кстово ПР</t>
  </si>
  <si>
    <t>003372  2208346398/</t>
  </si>
  <si>
    <t>Кожемякин ВС</t>
  </si>
  <si>
    <t>ВАСИЛЬЕВА Мария Зиновьевна</t>
  </si>
  <si>
    <t>06.11.87 МС</t>
  </si>
  <si>
    <t>СЗФО Псковская В.Луки РССС</t>
  </si>
  <si>
    <t>Хмелев ПИ, Петров АБ</t>
  </si>
  <si>
    <t>ДЕДОВА Елена Алексеевна</t>
  </si>
  <si>
    <t>18.06.91 кмс</t>
  </si>
  <si>
    <t>ПФО Пенза МО</t>
  </si>
  <si>
    <t>009087</t>
  </si>
  <si>
    <t>Мустафин Ю.С</t>
  </si>
  <si>
    <t>в.к.    52    кг.</t>
  </si>
  <si>
    <t>ВАЛЕЕВА Лилия Ривгатовна</t>
  </si>
  <si>
    <t>0,00</t>
  </si>
  <si>
    <t>2,10</t>
  </si>
  <si>
    <t xml:space="preserve"> </t>
  </si>
  <si>
    <t>2,04</t>
  </si>
  <si>
    <t>1,51</t>
  </si>
  <si>
    <t>1</t>
  </si>
  <si>
    <t>2</t>
  </si>
  <si>
    <t>3</t>
  </si>
  <si>
    <t>5-6</t>
  </si>
  <si>
    <t>7-8</t>
  </si>
  <si>
    <t>9-12</t>
  </si>
  <si>
    <t>13-16</t>
  </si>
  <si>
    <t>16-19</t>
  </si>
  <si>
    <t>3/0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</si>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</sst>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i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0" borderId="17" xfId="42" applyNumberFormat="1" applyFont="1" applyFill="1" applyBorder="1" applyAlignment="1" applyProtection="1">
      <alignment horizontal="center"/>
      <protection/>
    </xf>
    <xf numFmtId="0" fontId="5" fillId="0" borderId="18" xfId="42" applyNumberFormat="1" applyFont="1" applyFill="1" applyBorder="1" applyAlignment="1" applyProtection="1">
      <alignment horizontal="center"/>
      <protection/>
    </xf>
    <xf numFmtId="0" fontId="5" fillId="0" borderId="19" xfId="42" applyNumberFormat="1" applyFont="1" applyFill="1" applyBorder="1" applyAlignment="1" applyProtection="1">
      <alignment horizontal="center"/>
      <protection/>
    </xf>
    <xf numFmtId="0" fontId="5" fillId="0" borderId="20" xfId="42" applyNumberFormat="1" applyFont="1" applyFill="1" applyBorder="1" applyAlignment="1" applyProtection="1">
      <alignment horizontal="center"/>
      <protection/>
    </xf>
    <xf numFmtId="0" fontId="3" fillId="33" borderId="2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2" xfId="42" applyNumberFormat="1" applyFont="1" applyFill="1" applyBorder="1" applyAlignment="1" applyProtection="1">
      <alignment horizontal="center"/>
      <protection/>
    </xf>
    <xf numFmtId="0" fontId="3" fillId="0" borderId="23" xfId="42" applyNumberFormat="1" applyFont="1" applyFill="1" applyBorder="1" applyAlignment="1" applyProtection="1">
      <alignment horizontal="center"/>
      <protection/>
    </xf>
    <xf numFmtId="0" fontId="3" fillId="0" borderId="24" xfId="42" applyNumberFormat="1" applyFont="1" applyFill="1" applyBorder="1" applyAlignment="1" applyProtection="1">
      <alignment horizontal="center"/>
      <protection/>
    </xf>
    <xf numFmtId="0" fontId="5" fillId="0" borderId="25" xfId="42" applyNumberFormat="1" applyFont="1" applyFill="1" applyBorder="1" applyAlignment="1" applyProtection="1">
      <alignment horizontal="center"/>
      <protection/>
    </xf>
    <xf numFmtId="0" fontId="5" fillId="33" borderId="26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0" borderId="27" xfId="42" applyNumberFormat="1" applyFont="1" applyFill="1" applyBorder="1" applyAlignment="1" applyProtection="1">
      <alignment horizontal="center"/>
      <protection/>
    </xf>
    <xf numFmtId="0" fontId="5" fillId="0" borderId="28" xfId="42" applyNumberFormat="1" applyFont="1" applyFill="1" applyBorder="1" applyAlignment="1" applyProtection="1">
      <alignment horizontal="center"/>
      <protection/>
    </xf>
    <xf numFmtId="0" fontId="3" fillId="0" borderId="21" xfId="42" applyNumberFormat="1" applyFont="1" applyFill="1" applyBorder="1" applyAlignment="1" applyProtection="1">
      <alignment horizontal="center"/>
      <protection/>
    </xf>
    <xf numFmtId="0" fontId="3" fillId="33" borderId="29" xfId="0" applyNumberFormat="1" applyFont="1" applyFill="1" applyBorder="1" applyAlignment="1">
      <alignment horizontal="center"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5" fillId="0" borderId="26" xfId="42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0" fontId="3" fillId="0" borderId="29" xfId="42" applyNumberFormat="1" applyFont="1" applyFill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>
      <alignment horizontal="center"/>
    </xf>
    <xf numFmtId="0" fontId="5" fillId="0" borderId="30" xfId="42" applyNumberFormat="1" applyFont="1" applyFill="1" applyBorder="1" applyAlignment="1" applyProtection="1">
      <alignment horizontal="center"/>
      <protection/>
    </xf>
    <xf numFmtId="0" fontId="5" fillId="0" borderId="31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5" fillId="33" borderId="32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33" xfId="42" applyNumberFormat="1" applyFont="1" applyFill="1" applyBorder="1" applyAlignment="1" applyProtection="1">
      <alignment horizontal="center"/>
      <protection/>
    </xf>
    <xf numFmtId="0" fontId="3" fillId="0" borderId="34" xfId="42" applyNumberFormat="1" applyFont="1" applyFill="1" applyBorder="1" applyAlignment="1" applyProtection="1">
      <alignment horizontal="center"/>
      <protection/>
    </xf>
    <xf numFmtId="0" fontId="3" fillId="0" borderId="35" xfId="42" applyNumberFormat="1" applyFont="1" applyFill="1" applyBorder="1" applyAlignment="1" applyProtection="1">
      <alignment horizontal="center"/>
      <protection/>
    </xf>
    <xf numFmtId="0" fontId="3" fillId="0" borderId="36" xfId="42" applyNumberFormat="1" applyFont="1" applyFill="1" applyBorder="1" applyAlignment="1" applyProtection="1">
      <alignment horizontal="center"/>
      <protection/>
    </xf>
    <xf numFmtId="0" fontId="3" fillId="33" borderId="3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42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42" applyFont="1" applyBorder="1" applyAlignment="1" applyProtection="1">
      <alignment/>
      <protection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center"/>
    </xf>
    <xf numFmtId="0" fontId="5" fillId="33" borderId="3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/>
    </xf>
    <xf numFmtId="0" fontId="5" fillId="0" borderId="41" xfId="42" applyNumberFormat="1" applyFont="1" applyFill="1" applyBorder="1" applyAlignment="1" applyProtection="1">
      <alignment horizontal="center"/>
      <protection/>
    </xf>
    <xf numFmtId="0" fontId="5" fillId="0" borderId="42" xfId="42" applyNumberFormat="1" applyFont="1" applyFill="1" applyBorder="1" applyAlignment="1" applyProtection="1">
      <alignment horizontal="center"/>
      <protection/>
    </xf>
    <xf numFmtId="0" fontId="5" fillId="0" borderId="43" xfId="42" applyNumberFormat="1" applyFont="1" applyFill="1" applyBorder="1" applyAlignment="1" applyProtection="1">
      <alignment horizontal="center"/>
      <protection/>
    </xf>
    <xf numFmtId="0" fontId="5" fillId="0" borderId="44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3" fillId="33" borderId="46" xfId="0" applyNumberFormat="1" applyFont="1" applyFill="1" applyBorder="1" applyAlignment="1">
      <alignment horizontal="center"/>
    </xf>
    <xf numFmtId="0" fontId="3" fillId="33" borderId="47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5" fillId="33" borderId="42" xfId="0" applyNumberFormat="1" applyFont="1" applyFill="1" applyBorder="1" applyAlignment="1">
      <alignment horizontal="center"/>
    </xf>
    <xf numFmtId="0" fontId="3" fillId="0" borderId="47" xfId="42" applyNumberFormat="1" applyFont="1" applyFill="1" applyBorder="1" applyAlignment="1" applyProtection="1">
      <alignment horizontal="center"/>
      <protection/>
    </xf>
    <xf numFmtId="0" fontId="3" fillId="33" borderId="22" xfId="0" applyNumberFormat="1" applyFont="1" applyFill="1" applyBorder="1" applyAlignment="1">
      <alignment horizontal="center"/>
    </xf>
    <xf numFmtId="0" fontId="3" fillId="0" borderId="48" xfId="42" applyNumberFormat="1" applyFont="1" applyFill="1" applyBorder="1" applyAlignment="1" applyProtection="1">
      <alignment horizontal="center"/>
      <protection/>
    </xf>
    <xf numFmtId="0" fontId="3" fillId="33" borderId="42" xfId="0" applyNumberFormat="1" applyFont="1" applyFill="1" applyBorder="1" applyAlignment="1">
      <alignment horizontal="center"/>
    </xf>
    <xf numFmtId="0" fontId="3" fillId="33" borderId="49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33" borderId="52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49" xfId="42" applyFont="1" applyBorder="1" applyAlignment="1" applyProtection="1">
      <alignment vertical="center" wrapText="1"/>
      <protection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32" xfId="42" applyNumberFormat="1" applyFont="1" applyFill="1" applyBorder="1" applyAlignment="1" applyProtection="1">
      <alignment horizontal="center"/>
      <protection/>
    </xf>
    <xf numFmtId="0" fontId="3" fillId="0" borderId="32" xfId="42" applyNumberFormat="1" applyFont="1" applyFill="1" applyBorder="1" applyAlignment="1" applyProtection="1">
      <alignment horizontal="center"/>
      <protection/>
    </xf>
    <xf numFmtId="0" fontId="5" fillId="33" borderId="27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" fillId="0" borderId="0" xfId="42" applyFont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20" fillId="34" borderId="53" xfId="42" applyFont="1" applyFill="1" applyBorder="1" applyAlignment="1" applyProtection="1">
      <alignment horizontal="center" vertical="center"/>
      <protection/>
    </xf>
    <xf numFmtId="0" fontId="20" fillId="34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49" xfId="42" applyFont="1" applyBorder="1" applyAlignment="1" applyProtection="1">
      <alignment horizontal="center" vertical="center" wrapText="1"/>
      <protection/>
    </xf>
    <xf numFmtId="0" fontId="2" fillId="35" borderId="53" xfId="42" applyNumberFormat="1" applyFont="1" applyFill="1" applyBorder="1" applyAlignment="1" applyProtection="1">
      <alignment horizontal="center" vertical="center" wrapText="1"/>
      <protection/>
    </xf>
    <xf numFmtId="0" fontId="2" fillId="35" borderId="56" xfId="42" applyNumberFormat="1" applyFont="1" applyFill="1" applyBorder="1" applyAlignment="1" applyProtection="1">
      <alignment horizontal="center" vertical="center" wrapText="1"/>
      <protection/>
    </xf>
    <xf numFmtId="0" fontId="2" fillId="35" borderId="54" xfId="42" applyNumberFormat="1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5" fillId="36" borderId="46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/>
    </xf>
    <xf numFmtId="0" fontId="25" fillId="36" borderId="50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37" borderId="46" xfId="0" applyFont="1" applyFill="1" applyBorder="1" applyAlignment="1">
      <alignment horizontal="center" vertical="center"/>
    </xf>
    <xf numFmtId="0" fontId="25" fillId="37" borderId="45" xfId="0" applyFont="1" applyFill="1" applyBorder="1" applyAlignment="1">
      <alignment horizontal="center" vertical="center"/>
    </xf>
    <xf numFmtId="0" fontId="25" fillId="37" borderId="50" xfId="0" applyFont="1" applyFill="1" applyBorder="1" applyAlignment="1">
      <alignment horizontal="center" vertical="center"/>
    </xf>
    <xf numFmtId="0" fontId="21" fillId="38" borderId="53" xfId="42" applyFont="1" applyFill="1" applyBorder="1" applyAlignment="1" applyProtection="1">
      <alignment horizontal="center" vertical="center" wrapText="1"/>
      <protection/>
    </xf>
    <xf numFmtId="0" fontId="21" fillId="38" borderId="56" xfId="42" applyFont="1" applyFill="1" applyBorder="1" applyAlignment="1" applyProtection="1">
      <alignment horizontal="center" vertical="center" wrapText="1"/>
      <protection/>
    </xf>
    <xf numFmtId="0" fontId="21" fillId="38" borderId="54" xfId="42" applyFont="1" applyFill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37" borderId="53" xfId="42" applyFont="1" applyFill="1" applyBorder="1" applyAlignment="1" applyProtection="1">
      <alignment horizontal="center" vertical="center"/>
      <protection/>
    </xf>
    <xf numFmtId="0" fontId="24" fillId="37" borderId="56" xfId="42" applyFont="1" applyFill="1" applyBorder="1" applyAlignment="1" applyProtection="1">
      <alignment horizontal="center" vertical="center"/>
      <protection/>
    </xf>
    <xf numFmtId="0" fontId="24" fillId="37" borderId="54" xfId="42" applyFont="1" applyFill="1" applyBorder="1" applyAlignment="1" applyProtection="1">
      <alignment horizontal="center" vertical="center"/>
      <protection/>
    </xf>
    <xf numFmtId="0" fontId="25" fillId="39" borderId="46" xfId="0" applyFont="1" applyFill="1" applyBorder="1" applyAlignment="1">
      <alignment horizontal="center" vertical="center"/>
    </xf>
    <xf numFmtId="0" fontId="25" fillId="39" borderId="45" xfId="0" applyFont="1" applyFill="1" applyBorder="1" applyAlignment="1">
      <alignment horizontal="center" vertical="center"/>
    </xf>
    <xf numFmtId="0" fontId="25" fillId="39" borderId="50" xfId="0" applyFont="1" applyFill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35" xfId="42" applyFont="1" applyBorder="1" applyAlignment="1" applyProtection="1">
      <alignment horizontal="center" vertical="center" wrapText="1"/>
      <protection/>
    </xf>
    <xf numFmtId="0" fontId="20" fillId="34" borderId="46" xfId="42" applyFont="1" applyFill="1" applyBorder="1" applyAlignment="1" applyProtection="1">
      <alignment horizontal="center" vertical="center"/>
      <protection/>
    </xf>
    <xf numFmtId="0" fontId="20" fillId="34" borderId="17" xfId="0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3" fillId="0" borderId="58" xfId="42" applyFont="1" applyBorder="1" applyAlignment="1" applyProtection="1">
      <alignment horizontal="left" vertical="center" wrapText="1"/>
      <protection/>
    </xf>
    <xf numFmtId="0" fontId="5" fillId="0" borderId="58" xfId="0" applyFont="1" applyBorder="1" applyAlignment="1">
      <alignment horizontal="left" vertical="center" wrapText="1"/>
    </xf>
    <xf numFmtId="0" fontId="14" fillId="0" borderId="64" xfId="42" applyFont="1" applyBorder="1" applyAlignment="1" applyProtection="1">
      <alignment horizontal="left" vertical="center" wrapText="1"/>
      <protection/>
    </xf>
    <xf numFmtId="0" fontId="15" fillId="0" borderId="64" xfId="0" applyFont="1" applyBorder="1" applyAlignment="1">
      <alignment horizontal="left" vertical="center" wrapText="1"/>
    </xf>
    <xf numFmtId="0" fontId="14" fillId="0" borderId="65" xfId="42" applyFont="1" applyBorder="1" applyAlignment="1" applyProtection="1">
      <alignment horizontal="left" vertical="center" wrapText="1"/>
      <protection/>
    </xf>
    <xf numFmtId="0" fontId="15" fillId="0" borderId="65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3" fillId="0" borderId="60" xfId="42" applyFont="1" applyBorder="1" applyAlignment="1" applyProtection="1">
      <alignment horizontal="left" vertical="center" wrapText="1"/>
      <protection/>
    </xf>
    <xf numFmtId="0" fontId="14" fillId="0" borderId="68" xfId="42" applyFont="1" applyBorder="1" applyAlignment="1" applyProtection="1">
      <alignment horizontal="left" vertical="center" wrapText="1"/>
      <protection/>
    </xf>
    <xf numFmtId="0" fontId="5" fillId="0" borderId="5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4" fillId="0" borderId="69" xfId="42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2" fillId="0" borderId="64" xfId="42" applyFont="1" applyBorder="1" applyAlignment="1" applyProtection="1">
      <alignment horizontal="left" vertical="center" wrapText="1"/>
      <protection/>
    </xf>
    <xf numFmtId="0" fontId="13" fillId="0" borderId="70" xfId="0" applyFont="1" applyBorder="1" applyAlignment="1">
      <alignment horizontal="left" vertical="center" wrapText="1"/>
    </xf>
    <xf numFmtId="0" fontId="12" fillId="0" borderId="65" xfId="42" applyFont="1" applyBorder="1" applyAlignment="1" applyProtection="1">
      <alignment horizontal="left" vertical="center" wrapText="1"/>
      <protection/>
    </xf>
    <xf numFmtId="0" fontId="13" fillId="0" borderId="71" xfId="0" applyFont="1" applyBorder="1" applyAlignment="1">
      <alignment horizontal="left" vertical="center" wrapText="1"/>
    </xf>
    <xf numFmtId="0" fontId="3" fillId="0" borderId="64" xfId="42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 wrapText="1"/>
    </xf>
    <xf numFmtId="0" fontId="15" fillId="0" borderId="71" xfId="0" applyFont="1" applyBorder="1" applyAlignment="1">
      <alignment horizontal="left" vertical="center" wrapText="1"/>
    </xf>
    <xf numFmtId="0" fontId="3" fillId="0" borderId="68" xfId="42" applyFont="1" applyBorder="1" applyAlignment="1" applyProtection="1">
      <alignment horizontal="left" vertical="center" wrapText="1"/>
      <protection/>
    </xf>
    <xf numFmtId="0" fontId="5" fillId="0" borderId="5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39" borderId="55" xfId="0" applyFont="1" applyFill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3" fillId="0" borderId="55" xfId="42" applyFont="1" applyFill="1" applyBorder="1" applyAlignment="1" applyProtection="1">
      <alignment horizontal="left" vertical="center" wrapText="1"/>
      <protection/>
    </xf>
    <xf numFmtId="0" fontId="5" fillId="0" borderId="55" xfId="0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3" fillId="37" borderId="55" xfId="0" applyFont="1" applyFill="1" applyBorder="1" applyAlignment="1">
      <alignment horizontal="center" vertical="center" wrapText="1"/>
    </xf>
    <xf numFmtId="0" fontId="0" fillId="0" borderId="55" xfId="42" applyFont="1" applyFill="1" applyBorder="1" applyAlignment="1" applyProtection="1">
      <alignment horizontal="left" vertical="center" wrapText="1"/>
      <protection/>
    </xf>
    <xf numFmtId="0" fontId="3" fillId="0" borderId="51" xfId="0" applyFont="1" applyBorder="1" applyAlignment="1">
      <alignment horizontal="center" vertical="center" wrapText="1"/>
    </xf>
    <xf numFmtId="0" fontId="3" fillId="0" borderId="42" xfId="42" applyFont="1" applyBorder="1" applyAlignment="1" applyProtection="1">
      <alignment horizontal="left" vertical="center" wrapText="1"/>
      <protection/>
    </xf>
    <xf numFmtId="0" fontId="3" fillId="0" borderId="51" xfId="0" applyFont="1" applyBorder="1" applyAlignment="1">
      <alignment horizontal="left" vertical="center" wrapText="1"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left" vertical="center" wrapText="1"/>
    </xf>
    <xf numFmtId="0" fontId="3" fillId="0" borderId="55" xfId="42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0" fillId="0" borderId="5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74" xfId="0" applyNumberFormat="1" applyFont="1" applyBorder="1" applyAlignment="1">
      <alignment horizontal="left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3" fillId="0" borderId="23" xfId="42" applyNumberFormat="1" applyFont="1" applyFill="1" applyBorder="1" applyAlignment="1" applyProtection="1">
      <alignment horizontal="center"/>
      <protection/>
    </xf>
    <xf numFmtId="49" fontId="3" fillId="0" borderId="29" xfId="42" applyNumberFormat="1" applyFont="1" applyFill="1" applyBorder="1" applyAlignment="1" applyProtection="1">
      <alignment horizontal="center"/>
      <protection/>
    </xf>
    <xf numFmtId="49" fontId="3" fillId="0" borderId="34" xfId="42" applyNumberFormat="1" applyFont="1" applyFill="1" applyBorder="1" applyAlignment="1" applyProtection="1">
      <alignment horizontal="center"/>
      <protection/>
    </xf>
    <xf numFmtId="0" fontId="44" fillId="0" borderId="68" xfId="42" applyFont="1" applyBorder="1" applyAlignment="1" applyProtection="1">
      <alignment horizontal="left" vertical="center" wrapText="1"/>
      <protection/>
    </xf>
    <xf numFmtId="0" fontId="44" fillId="0" borderId="69" xfId="42" applyFont="1" applyBorder="1" applyAlignment="1" applyProtection="1">
      <alignment horizontal="left" vertical="center" wrapText="1"/>
      <protection/>
    </xf>
    <xf numFmtId="0" fontId="45" fillId="0" borderId="64" xfId="0" applyFont="1" applyBorder="1" applyAlignment="1">
      <alignment horizontal="left" vertical="center" wrapText="1"/>
    </xf>
    <xf numFmtId="0" fontId="45" fillId="0" borderId="65" xfId="0" applyFont="1" applyBorder="1" applyAlignment="1">
      <alignment horizontal="left" vertical="center" wrapText="1"/>
    </xf>
    <xf numFmtId="0" fontId="44" fillId="0" borderId="64" xfId="42" applyFont="1" applyBorder="1" applyAlignment="1" applyProtection="1">
      <alignment horizontal="left" vertical="center" wrapText="1"/>
      <protection/>
    </xf>
    <xf numFmtId="0" fontId="44" fillId="0" borderId="65" xfId="42" applyFont="1" applyBorder="1" applyAlignment="1" applyProtection="1">
      <alignment horizontal="left" vertical="center" wrapText="1"/>
      <protection/>
    </xf>
    <xf numFmtId="0" fontId="45" fillId="0" borderId="70" xfId="0" applyFont="1" applyBorder="1" applyAlignment="1">
      <alignment horizontal="left" vertical="center" wrapText="1"/>
    </xf>
    <xf numFmtId="0" fontId="45" fillId="0" borderId="71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25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4" fillId="0" borderId="21" xfId="42" applyFont="1" applyBorder="1" applyAlignment="1" applyProtection="1">
      <alignment horizontal="left" vertical="center" wrapText="1"/>
      <protection/>
    </xf>
    <xf numFmtId="0" fontId="44" fillId="0" borderId="58" xfId="42" applyFont="1" applyBorder="1" applyAlignment="1" applyProtection="1">
      <alignment horizontal="left" vertical="center" wrapText="1"/>
      <protection/>
    </xf>
    <xf numFmtId="0" fontId="45" fillId="0" borderId="59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66675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1</xdr:col>
      <xdr:colOff>352425</xdr:colOff>
      <xdr:row>2</xdr:row>
      <xdr:rowOff>57150</xdr:rowOff>
    </xdr:to>
    <xdr:pic>
      <xdr:nvPicPr>
        <xdr:cNvPr id="2" name="Picture 2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3" name="Picture 2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14-17 июня 2011 г.       г. Краснокамск</v>
          </cell>
        </row>
        <row r="6">
          <cell r="A6" t="str">
            <v>Гл. судья, судья МК</v>
          </cell>
          <cell r="G6" t="str">
            <v>Е.А. Борков</v>
          </cell>
        </row>
        <row r="7">
          <cell r="G7" t="str">
            <v>/г. Москва/</v>
          </cell>
        </row>
        <row r="8">
          <cell r="G8" t="str">
            <v>Р.М. Закиров</v>
          </cell>
        </row>
        <row r="9">
          <cell r="G9" t="str">
            <v>/г. Пермь/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50"/>
  <sheetViews>
    <sheetView tabSelected="1" zoomScalePageLayoutView="0" workbookViewId="0" topLeftCell="A1">
      <selection activeCell="A51" sqref="A1:G51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7" ht="32.25" customHeight="1" thickBot="1">
      <c r="A1" s="135" t="s">
        <v>37</v>
      </c>
      <c r="B1" s="135"/>
      <c r="C1" s="135"/>
      <c r="D1" s="135"/>
      <c r="E1" s="135"/>
      <c r="F1" s="135"/>
      <c r="G1" s="135"/>
    </row>
    <row r="2" spans="1:7" ht="32.25" customHeight="1" thickBot="1">
      <c r="A2" s="138" t="s">
        <v>35</v>
      </c>
      <c r="B2" s="138"/>
      <c r="C2" s="139"/>
      <c r="D2" s="140" t="str">
        <f>HYPERLINK('[2]реквизиты'!$A$2)</f>
        <v>Чемпионат России по САМБО среди женщин</v>
      </c>
      <c r="E2" s="141"/>
      <c r="F2" s="141"/>
      <c r="G2" s="142"/>
    </row>
    <row r="3" spans="1:7" ht="24" customHeight="1" thickBot="1">
      <c r="A3" s="126" t="str">
        <f>HYPERLINK('[2]реквизиты'!$A$3)</f>
        <v>14-17 июня 2011 г.       г. Краснокамск</v>
      </c>
      <c r="B3" s="126"/>
      <c r="C3" s="126"/>
      <c r="D3" s="95"/>
      <c r="E3" s="96"/>
      <c r="F3" s="127" t="str">
        <f>HYPERLINK('пр.взвешивания'!E3)</f>
        <v>в.к.    52    кг.</v>
      </c>
      <c r="G3" s="128"/>
    </row>
    <row r="4" spans="1:7" ht="12.75">
      <c r="A4" s="136" t="s">
        <v>33</v>
      </c>
      <c r="B4" s="136" t="s">
        <v>0</v>
      </c>
      <c r="C4" s="136" t="s">
        <v>1</v>
      </c>
      <c r="D4" s="136" t="s">
        <v>20</v>
      </c>
      <c r="E4" s="136" t="s">
        <v>21</v>
      </c>
      <c r="F4" s="136" t="s">
        <v>22</v>
      </c>
      <c r="G4" s="136" t="s">
        <v>23</v>
      </c>
    </row>
    <row r="5" spans="1:7" ht="12.75">
      <c r="A5" s="137"/>
      <c r="B5" s="137"/>
      <c r="C5" s="137"/>
      <c r="D5" s="137"/>
      <c r="E5" s="137"/>
      <c r="F5" s="137"/>
      <c r="G5" s="137"/>
    </row>
    <row r="6" spans="1:7" ht="12.75" customHeight="1">
      <c r="A6" s="134" t="s">
        <v>162</v>
      </c>
      <c r="B6" s="131">
        <v>1</v>
      </c>
      <c r="C6" s="129" t="str">
        <f>VLOOKUP(B6,'пр.взвешивания'!B6:G43,2,FALSE)</f>
        <v>МИРЗОЯН Сусанна Кареновна</v>
      </c>
      <c r="D6" s="129" t="str">
        <f>VLOOKUP(B6,'пр.взвешивания'!B6:G57,3,FALSE)</f>
        <v>20.01.86 змс </v>
      </c>
      <c r="E6" s="129" t="str">
        <f>VLOOKUP(B6,'пр.взвешивания'!B6:G55,4,FALSE)</f>
        <v>ПФО Пензенская Пенза ВС</v>
      </c>
      <c r="F6" s="129" t="str">
        <f>VLOOKUP(B6,'пр.взвешивания'!B6:G55,5,FALSE)</f>
        <v>000530 5605549997.</v>
      </c>
      <c r="G6" s="129" t="str">
        <f>VLOOKUP(B6,'пр.взвешивания'!B6:G55,6,FALSE)</f>
        <v>Голованов ОИ Бурментьев ВН</v>
      </c>
    </row>
    <row r="7" spans="1:7" ht="12.75">
      <c r="A7" s="134"/>
      <c r="B7" s="132"/>
      <c r="C7" s="129"/>
      <c r="D7" s="129"/>
      <c r="E7" s="129"/>
      <c r="F7" s="129"/>
      <c r="G7" s="129"/>
    </row>
    <row r="8" spans="1:7" ht="12.75" customHeight="1">
      <c r="A8" s="134" t="s">
        <v>163</v>
      </c>
      <c r="B8" s="131">
        <v>6</v>
      </c>
      <c r="C8" s="129" t="str">
        <f>VLOOKUP(B8,'пр.взвешивания'!B7:G42,2,FALSE)</f>
        <v>АЛИЕВА Диана Владиславовна</v>
      </c>
      <c r="D8" s="129" t="str">
        <f>VLOOKUP(B8,'пр.взвешивания'!B6:G57,3,FALSE)</f>
        <v>02.11.89 мскмк</v>
      </c>
      <c r="E8" s="129" t="str">
        <f>VLOOKUP(B8,'пр.взвешивания'!B6:G57,4,FALSE)</f>
        <v>МОСКВА МКС</v>
      </c>
      <c r="F8" s="129" t="str">
        <f>VLOOKUP(B8,'пр.взвешивания'!B6:G57,5,FALSE)</f>
        <v>000738  2209446117.</v>
      </c>
      <c r="G8" s="129" t="str">
        <f>VLOOKUP(B8,'пр.взвешивания'!B6:G57,6,FALSE)</f>
        <v>Садковский ЕА, Гордеев МА, Тизяев ВА</v>
      </c>
    </row>
    <row r="9" spans="1:7" ht="12.75" customHeight="1">
      <c r="A9" s="134"/>
      <c r="B9" s="132"/>
      <c r="C9" s="129"/>
      <c r="D9" s="129"/>
      <c r="E9" s="129"/>
      <c r="F9" s="129"/>
      <c r="G9" s="129"/>
    </row>
    <row r="10" spans="1:7" ht="12.75" customHeight="1">
      <c r="A10" s="134" t="s">
        <v>164</v>
      </c>
      <c r="B10" s="131">
        <v>18</v>
      </c>
      <c r="C10" s="129" t="str">
        <f>VLOOKUP(B10,'пр.взвешивания'!B7:G42,2,FALSE)</f>
        <v>КУЗЯЕВА Анна Владимировна</v>
      </c>
      <c r="D10" s="129" t="str">
        <f>VLOOKUP(B10,'пр.взвешивания'!B6:G59,3,FALSE)</f>
        <v>18.04.89 МС</v>
      </c>
      <c r="E10" s="129" t="str">
        <f>VLOOKUP(B10,'пр.взвешивания'!B6:G59,4,FALSE)</f>
        <v>ПФО Нижегородская Кстово ПР</v>
      </c>
      <c r="F10" s="129" t="str">
        <f>VLOOKUP(B10,'пр.взвешивания'!B6:G59,5,FALSE)</f>
        <v>003372  2208346398/</v>
      </c>
      <c r="G10" s="129" t="str">
        <f>VLOOKUP(B10,'пр.взвешивания'!B6:G59,6,FALSE)</f>
        <v>Кожемякин ВС</v>
      </c>
    </row>
    <row r="11" spans="1:7" ht="12.75" customHeight="1">
      <c r="A11" s="134"/>
      <c r="B11" s="132"/>
      <c r="C11" s="129"/>
      <c r="D11" s="129"/>
      <c r="E11" s="129"/>
      <c r="F11" s="129"/>
      <c r="G11" s="129"/>
    </row>
    <row r="12" spans="1:7" ht="12.75" customHeight="1">
      <c r="A12" s="134" t="s">
        <v>164</v>
      </c>
      <c r="B12" s="131">
        <v>11</v>
      </c>
      <c r="C12" s="129" t="str">
        <f>VLOOKUP(B12,'пр.взвешивания'!B6:G43,2,FALSE)</f>
        <v>НИКИТИНА Татьяна Геннадьевна</v>
      </c>
      <c r="D12" s="129" t="str">
        <f>VLOOKUP(B12,'пр.взвешивания'!B6:G61,3,FALSE)</f>
        <v>18.09.84 мс</v>
      </c>
      <c r="E12" s="129" t="str">
        <f>VLOOKUP(B12,'пр.взвешивания'!B6:G61,4,FALSE)</f>
        <v>ПФО Башкортостан Давлеканово МО</v>
      </c>
      <c r="F12" s="129" t="str">
        <f>VLOOKUP(B12,'пр.взвешивания'!B6:G61,5,FALSE)</f>
        <v>000614 8005324771.</v>
      </c>
      <c r="G12" s="129" t="str">
        <f>VLOOKUP(B12,'пр.взвешивания'!B6:G61,6,FALSE)</f>
        <v>Лошаков ЮБ</v>
      </c>
    </row>
    <row r="13" spans="1:7" ht="12.75" customHeight="1">
      <c r="A13" s="134"/>
      <c r="B13" s="132"/>
      <c r="C13" s="129"/>
      <c r="D13" s="129"/>
      <c r="E13" s="129"/>
      <c r="F13" s="129"/>
      <c r="G13" s="129"/>
    </row>
    <row r="14" spans="1:7" ht="12.75" customHeight="1">
      <c r="A14" s="134" t="s">
        <v>165</v>
      </c>
      <c r="B14" s="131">
        <v>5</v>
      </c>
      <c r="C14" s="129" t="str">
        <f>VLOOKUP(B14,'пр.взвешивания'!B7:G42,2,FALSE)</f>
        <v>КУЗНЕЦОВА Алина Сергеевна</v>
      </c>
      <c r="D14" s="129" t="str">
        <f>VLOOKUP(B14,'пр.взвешивания'!B6:G63,3,FALSE)</f>
        <v>25.07.85 мс</v>
      </c>
      <c r="E14" s="129" t="str">
        <f>VLOOKUP(B14,'пр.взвешивания'!B6:G63,4,FALSE)</f>
        <v>Москва</v>
      </c>
      <c r="F14" s="129">
        <f>VLOOKUP(B14,'пр.взвешивания'!B6:G63,5,FALSE)</f>
        <v>0</v>
      </c>
      <c r="G14" s="129" t="str">
        <f>VLOOKUP(B14,'пр.взвешивания'!B6:G63,6,FALSE)</f>
        <v>Сабуров АГ, Жердев ВЭ</v>
      </c>
    </row>
    <row r="15" spans="1:7" ht="12.75" customHeight="1">
      <c r="A15" s="134"/>
      <c r="B15" s="132"/>
      <c r="C15" s="129"/>
      <c r="D15" s="129"/>
      <c r="E15" s="129"/>
      <c r="F15" s="129"/>
      <c r="G15" s="129"/>
    </row>
    <row r="16" spans="1:7" ht="12.75" customHeight="1">
      <c r="A16" s="134" t="s">
        <v>165</v>
      </c>
      <c r="B16" s="131">
        <v>17</v>
      </c>
      <c r="C16" s="129" t="str">
        <f>VLOOKUP(B16,'пр.взвешивания'!B7:G42,2,FALSE)</f>
        <v>ГАЛЛЯМОВА  Лилия Фанилевна</v>
      </c>
      <c r="D16" s="129" t="str">
        <f>VLOOKUP(B16,'пр.взвешивания'!B6:G65,3,FALSE)</f>
        <v>18.06.88 кмс</v>
      </c>
      <c r="E16" s="129" t="str">
        <f>VLOOKUP(B16,'пр.взвешивания'!B6:G65,4,FALSE)</f>
        <v>УФО Свердловская обл МО</v>
      </c>
      <c r="F16" s="129">
        <f>VLOOKUP(B16,'пр.взвешивания'!B6:G65,5,FALSE)</f>
        <v>0</v>
      </c>
      <c r="G16" s="129" t="str">
        <f>VLOOKUP(B16,'пр.взвешивания'!B6:G65,6,FALSE)</f>
        <v>Курочкин ЮА, Заночкин АИ</v>
      </c>
    </row>
    <row r="17" spans="1:7" ht="12.75" customHeight="1">
      <c r="A17" s="134"/>
      <c r="B17" s="132"/>
      <c r="C17" s="129"/>
      <c r="D17" s="129"/>
      <c r="E17" s="129"/>
      <c r="F17" s="129"/>
      <c r="G17" s="129"/>
    </row>
    <row r="18" spans="1:7" ht="12.75" customHeight="1">
      <c r="A18" s="130" t="s">
        <v>166</v>
      </c>
      <c r="B18" s="131">
        <v>8</v>
      </c>
      <c r="C18" s="129" t="str">
        <f>VLOOKUP(B18,'пр.взвешивания'!B7:G42,2,FALSE)</f>
        <v>ГОРЕЛИКОВА Анна Вадимовна</v>
      </c>
      <c r="D18" s="129" t="str">
        <f>VLOOKUP(B18,'пр.взвешивания'!B6:G67,3,FALSE)</f>
        <v>03.06.92  мс</v>
      </c>
      <c r="E18" s="129" t="str">
        <f>VLOOKUP(B18,'пр.взвешивания'!B6:G67,4,FALSE)</f>
        <v>ЮФО Краснодарский Крымск МО</v>
      </c>
      <c r="F18" s="129" t="str">
        <f>VLOOKUP(B18,'пр.взвешивания'!B6:G67,5,FALSE)</f>
        <v>018815    0306169491</v>
      </c>
      <c r="G18" s="129" t="str">
        <f>VLOOKUP(B18,'пр.взвешивания'!B6:G67,6,FALSE)</f>
        <v>Адамян АВ </v>
      </c>
    </row>
    <row r="19" spans="1:7" ht="12.75" customHeight="1">
      <c r="A19" s="130"/>
      <c r="B19" s="132"/>
      <c r="C19" s="129"/>
      <c r="D19" s="129"/>
      <c r="E19" s="129"/>
      <c r="F19" s="129"/>
      <c r="G19" s="129"/>
    </row>
    <row r="20" spans="1:7" ht="12.75" customHeight="1">
      <c r="A20" s="130" t="s">
        <v>166</v>
      </c>
      <c r="B20" s="131">
        <v>12</v>
      </c>
      <c r="C20" s="129" t="str">
        <f>VLOOKUP(B20,'пр.взвешивания'!B7:G42,2,FALSE)</f>
        <v>ТИТОВА Ольга Александровна</v>
      </c>
      <c r="D20" s="129" t="str">
        <f>VLOOKUP(B20,'пр.взвешивания'!B6:G69,3,FALSE)</f>
        <v>13.02.90 мс</v>
      </c>
      <c r="E20" s="129" t="str">
        <f>VLOOKUP(B20,'пр.взвешивания'!B6:G69,4,FALSE)</f>
        <v>УФО Свердловская Красноуральск ПР</v>
      </c>
      <c r="F20" s="129" t="str">
        <f>VLOOKUP(B20,'пр.взвешивания'!B6:G69,5,FALSE)</f>
        <v>6508595733.</v>
      </c>
      <c r="G20" s="129" t="str">
        <f>VLOOKUP(B20,'пр.взвешивания'!B6:G69,6,FALSE)</f>
        <v>Рябов СВ</v>
      </c>
    </row>
    <row r="21" spans="1:7" ht="12.75" customHeight="1">
      <c r="A21" s="130"/>
      <c r="B21" s="132"/>
      <c r="C21" s="129"/>
      <c r="D21" s="129"/>
      <c r="E21" s="129"/>
      <c r="F21" s="129"/>
      <c r="G21" s="129"/>
    </row>
    <row r="22" spans="1:7" ht="12.75" customHeight="1">
      <c r="A22" s="130" t="s">
        <v>167</v>
      </c>
      <c r="B22" s="131">
        <v>2</v>
      </c>
      <c r="C22" s="129" t="str">
        <f>VLOOKUP(B22,'пр.взвешивания'!B7:G42,2,FALSE)</f>
        <v>КУКЛО Виктория Вячеславона</v>
      </c>
      <c r="D22" s="129" t="str">
        <f>VLOOKUP(B22,'пр.взвешивания'!B6:G71,3,FALSE)</f>
        <v>27.12.89 мс</v>
      </c>
      <c r="E22" s="129" t="str">
        <f>VLOOKUP(B22,'пр.взвешивания'!B6:G71,4,FALSE)</f>
        <v>ЦФО Брянская Брянск ЛОК</v>
      </c>
      <c r="F22" s="129" t="str">
        <f>VLOOKUP(B22,'пр.взвешивания'!B6:G71,5,FALSE)</f>
        <v>003305  1509848800.</v>
      </c>
      <c r="G22" s="129" t="str">
        <f>VLOOKUP(B22,'пр.взвешивания'!B6:G71,6,FALSE)</f>
        <v>Нежлукченко ЮН</v>
      </c>
    </row>
    <row r="23" spans="1:7" ht="12.75" customHeight="1">
      <c r="A23" s="130"/>
      <c r="B23" s="132"/>
      <c r="C23" s="129"/>
      <c r="D23" s="129"/>
      <c r="E23" s="129"/>
      <c r="F23" s="129"/>
      <c r="G23" s="129"/>
    </row>
    <row r="24" spans="1:7" ht="12.75" customHeight="1">
      <c r="A24" s="130" t="s">
        <v>167</v>
      </c>
      <c r="B24" s="131">
        <v>10</v>
      </c>
      <c r="C24" s="129" t="str">
        <f>VLOOKUP(B24,'пр.взвешивания'!B7:G42,2,FALSE)</f>
        <v>ВАЛЕЕВА Лилия Ривгатовна</v>
      </c>
      <c r="D24" s="129" t="str">
        <f>VLOOKUP(B24,'пр.взвешивания'!B6:G73,3,FALSE)</f>
        <v>20.11.88 мс</v>
      </c>
      <c r="E24" s="129" t="str">
        <f>VLOOKUP(B24,'пр.взвешивания'!B6:G73,4,FALSE)</f>
        <v>ПФО Ульяновская, Димитровград ПР</v>
      </c>
      <c r="F24" s="129" t="str">
        <f>VLOOKUP(B24,'пр.взвешивания'!B6:G73,5,FALSE)</f>
        <v>0087980  7308645030.</v>
      </c>
      <c r="G24" s="129" t="str">
        <f>VLOOKUP(B24,'пр.взвешивания'!B6:G73,6,FALSE)</f>
        <v>Тукшинкин О.Н. Плисов ОВ, Исаев ЕН</v>
      </c>
    </row>
    <row r="25" spans="1:7" ht="12.75" customHeight="1">
      <c r="A25" s="130"/>
      <c r="B25" s="132"/>
      <c r="C25" s="129"/>
      <c r="D25" s="129"/>
      <c r="E25" s="129"/>
      <c r="F25" s="129"/>
      <c r="G25" s="129"/>
    </row>
    <row r="26" spans="1:7" ht="12.75" customHeight="1">
      <c r="A26" s="130" t="s">
        <v>167</v>
      </c>
      <c r="B26" s="131">
        <v>15</v>
      </c>
      <c r="C26" s="129" t="str">
        <f>VLOOKUP(B26,'пр.взвешивания'!B7:G42,2,FALSE)</f>
        <v>МАКАРОВА Ирина Сергеевна</v>
      </c>
      <c r="D26" s="129" t="str">
        <f>VLOOKUP(B26,'пр.взвешивания'!B6:G75,3,FALSE)</f>
        <v>17.04.91 КМС</v>
      </c>
      <c r="E26" s="129" t="str">
        <f>VLOOKUP(B26,'пр.взвешивания'!B6:G75,4,FALSE)</f>
        <v>УФО Челябинск РССС</v>
      </c>
      <c r="F26" s="129">
        <f>VLOOKUP(B26,'пр.взвешивания'!B6:G75,5,FALSE)</f>
        <v>0</v>
      </c>
      <c r="G26" s="129" t="str">
        <f>VLOOKUP(B26,'пр.взвешивания'!B6:G75,6,FALSE)</f>
        <v>Аккуин ДЮ, Юсупов МХ</v>
      </c>
    </row>
    <row r="27" spans="1:7" ht="12.75" customHeight="1">
      <c r="A27" s="130"/>
      <c r="B27" s="132"/>
      <c r="C27" s="129"/>
      <c r="D27" s="129"/>
      <c r="E27" s="129"/>
      <c r="F27" s="129"/>
      <c r="G27" s="129"/>
    </row>
    <row r="28" spans="1:7" ht="12.75" customHeight="1">
      <c r="A28" s="130" t="s">
        <v>167</v>
      </c>
      <c r="B28" s="131">
        <v>16</v>
      </c>
      <c r="C28" s="129" t="str">
        <f>VLOOKUP(B28,'пр.взвешивания'!B7:G42,2,FALSE)</f>
        <v>Тарасова Ольга Юрьевна</v>
      </c>
      <c r="D28" s="129" t="str">
        <f>VLOOKUP(B28,'пр.взвешивания'!B6:G77,3,FALSE)</f>
        <v>25.08.93 кмс</v>
      </c>
      <c r="E28" s="129" t="str">
        <f>VLOOKUP(B28,'пр.взвешивания'!B6:G77,4,FALSE)</f>
        <v>Москва МКС</v>
      </c>
      <c r="F28" s="129">
        <f>VLOOKUP(B28,'пр.взвешивания'!B6:G77,5,FALSE)</f>
        <v>0</v>
      </c>
      <c r="G28" s="129" t="str">
        <f>VLOOKUP(B28,'пр.взвешивания'!B6:G77,6,FALSE)</f>
        <v>Шмаков ОВ, Коржавин НВ</v>
      </c>
    </row>
    <row r="29" spans="1:7" ht="12.75" customHeight="1">
      <c r="A29" s="130"/>
      <c r="B29" s="132"/>
      <c r="C29" s="129"/>
      <c r="D29" s="129"/>
      <c r="E29" s="129"/>
      <c r="F29" s="129"/>
      <c r="G29" s="129"/>
    </row>
    <row r="30" spans="1:7" ht="12.75" customHeight="1">
      <c r="A30" s="130" t="s">
        <v>168</v>
      </c>
      <c r="B30" s="131">
        <v>3</v>
      </c>
      <c r="C30" s="129" t="str">
        <f>VLOOKUP(B30,'пр.взвешивания'!B7:G42,2,FALSE)</f>
        <v>СЕРГЕЕВА Ксения Леонидовна</v>
      </c>
      <c r="D30" s="129" t="str">
        <f>VLOOKUP(B30,'пр.взвешивания'!B6:G79,3,FALSE)</f>
        <v>05.02.90 кмс</v>
      </c>
      <c r="E30" s="129" t="str">
        <f>VLOOKUP(B30,'пр.взвешивания'!B6:G79,4,FALSE)</f>
        <v>СФО Красноярский Красноярск</v>
      </c>
      <c r="F30" s="129">
        <f>VLOOKUP(B30,'пр.взвешивания'!B6:G79,5,FALSE)</f>
        <v>0</v>
      </c>
      <c r="G30" s="129" t="str">
        <f>VLOOKUP(B30,'пр.взвешивания'!B6:G79,6,FALSE)</f>
        <v>Бут ПМ, Калентьев ВИ</v>
      </c>
    </row>
    <row r="31" spans="1:7" ht="12.75" customHeight="1">
      <c r="A31" s="130"/>
      <c r="B31" s="132"/>
      <c r="C31" s="129"/>
      <c r="D31" s="129"/>
      <c r="E31" s="129"/>
      <c r="F31" s="129"/>
      <c r="G31" s="129"/>
    </row>
    <row r="32" spans="1:7" ht="12.75" customHeight="1">
      <c r="A32" s="130" t="s">
        <v>168</v>
      </c>
      <c r="B32" s="131">
        <v>9</v>
      </c>
      <c r="C32" s="129" t="str">
        <f>VLOOKUP(B32,'пр.взвешивания'!B7:G42,2,FALSE)</f>
        <v>ПОЛЫГАЛОВА Карина Александровна</v>
      </c>
      <c r="D32" s="129" t="str">
        <f>VLOOKUP(B32,'пр.взвешивания'!B6:G81,3,FALSE)</f>
        <v>14.04.93 кмс</v>
      </c>
      <c r="E32" s="129" t="str">
        <f>VLOOKUP(B32,'пр.взвешивания'!B6:G81,4,FALSE)</f>
        <v>ПФО Пермский Краснокамск ПР</v>
      </c>
      <c r="F32" s="129" t="str">
        <f>VLOOKUP(B32,'пр.взвешивания'!B6:G81,5,FALSE)</f>
        <v>000918</v>
      </c>
      <c r="G32" s="129" t="str">
        <f>VLOOKUP(B32,'пр.взвешивания'!B6:G81,6,FALSE)</f>
        <v>Штейников ЛГ Костылева НГ</v>
      </c>
    </row>
    <row r="33" spans="1:7" ht="12.75" customHeight="1">
      <c r="A33" s="130"/>
      <c r="B33" s="132"/>
      <c r="C33" s="129"/>
      <c r="D33" s="129"/>
      <c r="E33" s="129"/>
      <c r="F33" s="129"/>
      <c r="G33" s="129"/>
    </row>
    <row r="34" spans="1:7" ht="12.75">
      <c r="A34" s="130" t="s">
        <v>168</v>
      </c>
      <c r="B34" s="131">
        <v>14</v>
      </c>
      <c r="C34" s="129" t="str">
        <f>VLOOKUP(B34,'пр.взвешивания'!B7:G42,2,FALSE)</f>
        <v>ТАРТЫКОВА Надежда Зиннатовна</v>
      </c>
      <c r="D34" s="129" t="str">
        <f>VLOOKUP(B34,'пр.взвешивания'!B6:G83,3,FALSE)</f>
        <v>21.05.90 мс</v>
      </c>
      <c r="E34" s="129" t="str">
        <f>VLOOKUP(B34,'пр.взвешивания'!B6:G83,4,FALSE)</f>
        <v>СФО Кемеровская Юрга МО</v>
      </c>
      <c r="F34" s="129" t="str">
        <f>VLOOKUP(B34,'пр.взвешивания'!B6:G83,5,FALSE)</f>
        <v>008719 3204766668.</v>
      </c>
      <c r="G34" s="129" t="str">
        <f>VLOOKUP(B34,'пр.взвешивания'!B6:G83,6,FALSE)</f>
        <v>Гончаров ВИ</v>
      </c>
    </row>
    <row r="35" spans="1:7" ht="12.75" customHeight="1">
      <c r="A35" s="130"/>
      <c r="B35" s="132"/>
      <c r="C35" s="129"/>
      <c r="D35" s="129"/>
      <c r="E35" s="129"/>
      <c r="F35" s="129"/>
      <c r="G35" s="129"/>
    </row>
    <row r="36" spans="1:7" ht="12.75" customHeight="1">
      <c r="A36" s="130" t="s">
        <v>168</v>
      </c>
      <c r="B36" s="131">
        <v>19</v>
      </c>
      <c r="C36" s="129" t="str">
        <f>VLOOKUP(B36,'пр.взвешивания'!B7:G42,2,FALSE)</f>
        <v>ВАСИЛЬЕВА Мария Зиновьевна</v>
      </c>
      <c r="D36" s="129" t="str">
        <f>VLOOKUP(B36,'пр.взвешивания'!B6:G85,3,FALSE)</f>
        <v>06.11.87 МС</v>
      </c>
      <c r="E36" s="129" t="str">
        <f>VLOOKUP(B36,'пр.взвешивания'!B6:G85,4,FALSE)</f>
        <v>СЗФО Псковская В.Луки РССС</v>
      </c>
      <c r="F36" s="129">
        <f>VLOOKUP(B36,'пр.взвешивания'!B6:G85,5,FALSE)</f>
        <v>0</v>
      </c>
      <c r="G36" s="129" t="str">
        <f>VLOOKUP(B36,'пр.взвешивания'!B6:G85,6,FALSE)</f>
        <v>Хмелев ПИ, Петров АБ</v>
      </c>
    </row>
    <row r="37" spans="1:7" ht="12.75" customHeight="1">
      <c r="A37" s="130"/>
      <c r="B37" s="132"/>
      <c r="C37" s="129"/>
      <c r="D37" s="129"/>
      <c r="E37" s="129"/>
      <c r="F37" s="129"/>
      <c r="G37" s="129"/>
    </row>
    <row r="38" spans="1:7" ht="12.75">
      <c r="A38" s="130" t="s">
        <v>169</v>
      </c>
      <c r="B38" s="131">
        <v>4</v>
      </c>
      <c r="C38" s="129" t="str">
        <f>VLOOKUP(B38,'пр.взвешивания'!B7:G42,2,FALSE)</f>
        <v>КОРОБОВА Ольга Евгеньевна</v>
      </c>
      <c r="D38" s="129" t="str">
        <f>VLOOKUP(B38,'пр.взвешивания'!B6:G87,3,FALSE)</f>
        <v>10.02.91 кмс</v>
      </c>
      <c r="E38" s="129" t="str">
        <f>VLOOKUP(B38,'пр.взвешивания'!B6:G87,4,FALSE)</f>
        <v>ЦФО Тульская Тула  </v>
      </c>
      <c r="F38" s="129" t="str">
        <f>VLOOKUP(B38,'пр.взвешивания'!B6:G87,5,FALSE)</f>
        <v>003360  7004699994</v>
      </c>
      <c r="G38" s="129" t="str">
        <f>VLOOKUP(B38,'пр.взвешивания'!B6:G87,6,FALSE)</f>
        <v>Савельев ВП</v>
      </c>
    </row>
    <row r="39" spans="1:7" ht="12.75" customHeight="1">
      <c r="A39" s="130"/>
      <c r="B39" s="132"/>
      <c r="C39" s="129"/>
      <c r="D39" s="129"/>
      <c r="E39" s="129"/>
      <c r="F39" s="129"/>
      <c r="G39" s="129"/>
    </row>
    <row r="40" spans="1:7" ht="12.75" customHeight="1">
      <c r="A40" s="130" t="s">
        <v>169</v>
      </c>
      <c r="B40" s="131">
        <v>7</v>
      </c>
      <c r="C40" s="129" t="str">
        <f>VLOOKUP(B40,'пр.взвешивания'!B7:G42,2,FALSE)</f>
        <v>Скорнякова Ксения Юрьевна</v>
      </c>
      <c r="D40" s="129" t="str">
        <f>VLOOKUP(B40,'пр.взвешивания'!B6:G89,3,FALSE)</f>
        <v>29.05.92  мс</v>
      </c>
      <c r="E40" s="129" t="str">
        <f>VLOOKUP(B40,'пр.взвешивания'!B6:G89,4,FALSE)</f>
        <v>УФО Свердловская, Качканар  МО</v>
      </c>
      <c r="F40" s="129">
        <f>VLOOKUP(B40,'пр.взвешивания'!B6:G40,5,FALSE)</f>
        <v>0</v>
      </c>
      <c r="G40" s="129" t="str">
        <f>VLOOKUP(B40,'пр.взвешивания'!B6:G89,6,FALSE)</f>
        <v>Сапунов ДП, Мещерский ВВ</v>
      </c>
    </row>
    <row r="41" spans="1:7" ht="12.75" customHeight="1">
      <c r="A41" s="130"/>
      <c r="B41" s="132"/>
      <c r="C41" s="129"/>
      <c r="D41" s="129"/>
      <c r="E41" s="129"/>
      <c r="F41" s="129"/>
      <c r="G41" s="129"/>
    </row>
    <row r="42" spans="1:7" ht="12.75" customHeight="1">
      <c r="A42" s="130" t="s">
        <v>169</v>
      </c>
      <c r="B42" s="131">
        <v>13</v>
      </c>
      <c r="C42" s="133" t="str">
        <f>VLOOKUP(B42,'пр.взвешивания'!B6:G43,2,FALSE)</f>
        <v>ЧЕРНЕЦОВА Наталья Борисовна</v>
      </c>
      <c r="D42" s="129" t="str">
        <f>VLOOKUP(B42,'пр.взвешивания'!B6:G91,3,FALSE)</f>
        <v>04.05.86 мс</v>
      </c>
      <c r="E42" s="129" t="str">
        <f>VLOOKUP(B42,'пр.взвешивания'!B6:G91,4,FALSE)</f>
        <v>МОСКВА МКС</v>
      </c>
      <c r="F42" s="129" t="str">
        <f>VLOOKUP(B42,'пр.взвешивания'!B6:G91,5,FALSE)</f>
        <v>000535  4508786065.</v>
      </c>
      <c r="G42" s="129" t="str">
        <f>VLOOKUP(B42,'пр.взвешивания'!B6:G91,6,FALSE)</f>
        <v>Савбуров АЛ Шмаков ОВ</v>
      </c>
    </row>
    <row r="43" spans="1:7" ht="12.75" customHeight="1">
      <c r="A43" s="130"/>
      <c r="B43" s="132"/>
      <c r="C43" s="133"/>
      <c r="D43" s="129"/>
      <c r="E43" s="129"/>
      <c r="F43" s="129"/>
      <c r="G43" s="129"/>
    </row>
    <row r="46" spans="1:7" ht="15.75">
      <c r="A46" s="97" t="str">
        <f>HYPERLINK('[2]реквизиты'!$A$6)</f>
        <v>Гл. судья, судья МК</v>
      </c>
      <c r="B46" s="98"/>
      <c r="C46" s="98"/>
      <c r="D46" s="14"/>
      <c r="E46" s="99"/>
      <c r="F46" s="100" t="str">
        <f>HYPERLINK('[2]реквизиты'!$G$6)</f>
        <v>Е.А. Борков</v>
      </c>
      <c r="G46" s="14"/>
    </row>
    <row r="47" spans="1:7" ht="15.75">
      <c r="A47" s="98"/>
      <c r="B47" s="98"/>
      <c r="C47" s="120"/>
      <c r="D47" s="103"/>
      <c r="E47" s="121"/>
      <c r="F47" s="123" t="str">
        <f>HYPERLINK('[2]реквизиты'!$G$7)</f>
        <v>/г. Москва/</v>
      </c>
      <c r="G47" s="14"/>
    </row>
    <row r="48" spans="1:6" ht="12.75">
      <c r="A48" s="10"/>
      <c r="B48" s="10"/>
      <c r="C48" s="106"/>
      <c r="D48" s="2"/>
      <c r="E48" s="103"/>
      <c r="F48" s="103"/>
    </row>
    <row r="49" spans="1:7" ht="15.75">
      <c r="A49" s="97" t="str">
        <f>HYPERLINK('[3]реквизиты'!$A$22)</f>
        <v>Гл. секретарь, судья МК</v>
      </c>
      <c r="B49" s="98"/>
      <c r="C49" s="120"/>
      <c r="D49" s="103"/>
      <c r="E49" s="121"/>
      <c r="F49" s="122" t="str">
        <f>HYPERLINK('[2]реквизиты'!$G$8)</f>
        <v>Р.М. Закиров</v>
      </c>
      <c r="G49" s="14"/>
    </row>
    <row r="50" spans="1:7" ht="12.75">
      <c r="A50" s="102"/>
      <c r="B50" s="102"/>
      <c r="C50" s="124"/>
      <c r="D50" s="103"/>
      <c r="E50" s="103"/>
      <c r="F50" s="123" t="str">
        <f>HYPERLINK('[2]реквизиты'!$G$9)</f>
        <v>/г. Пермь/</v>
      </c>
      <c r="G50" s="14"/>
    </row>
  </sheetData>
  <sheetProtection/>
  <mergeCells count="145">
    <mergeCell ref="F4:F5"/>
    <mergeCell ref="G4:G5"/>
    <mergeCell ref="A2:C2"/>
    <mergeCell ref="D2:G2"/>
    <mergeCell ref="C6:C7"/>
    <mergeCell ref="D6:D7"/>
    <mergeCell ref="E6:E7"/>
    <mergeCell ref="F6:F7"/>
    <mergeCell ref="A1:G1"/>
    <mergeCell ref="A4:A5"/>
    <mergeCell ref="B4:B5"/>
    <mergeCell ref="C4:C5"/>
    <mergeCell ref="D4:D5"/>
    <mergeCell ref="E4:E5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F12:F13"/>
    <mergeCell ref="G12:G13"/>
    <mergeCell ref="A10:A11"/>
    <mergeCell ref="B10:B11"/>
    <mergeCell ref="C10:C11"/>
    <mergeCell ref="D10:D11"/>
    <mergeCell ref="E10:E11"/>
    <mergeCell ref="F10:F11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F20:F21"/>
    <mergeCell ref="G20:G21"/>
    <mergeCell ref="A18:A19"/>
    <mergeCell ref="B18:B19"/>
    <mergeCell ref="C18:C19"/>
    <mergeCell ref="D18:D19"/>
    <mergeCell ref="E18:E19"/>
    <mergeCell ref="F18:F19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F28:F29"/>
    <mergeCell ref="G28:G29"/>
    <mergeCell ref="A26:A27"/>
    <mergeCell ref="B26:B27"/>
    <mergeCell ref="C26:C27"/>
    <mergeCell ref="D26:D27"/>
    <mergeCell ref="E26:E27"/>
    <mergeCell ref="F26:F27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8:B39"/>
    <mergeCell ref="C38:C39"/>
    <mergeCell ref="D38:D39"/>
    <mergeCell ref="E34:E35"/>
    <mergeCell ref="B34:B35"/>
    <mergeCell ref="C34:C35"/>
    <mergeCell ref="D34:D35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A3:C3"/>
    <mergeCell ref="F3:G3"/>
    <mergeCell ref="E42:E43"/>
    <mergeCell ref="F42:F43"/>
    <mergeCell ref="G42:G43"/>
    <mergeCell ref="A42:A43"/>
    <mergeCell ref="B42:B43"/>
    <mergeCell ref="C42:C43"/>
    <mergeCell ref="D42:D43"/>
    <mergeCell ref="E38:E39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A36" sqref="A1:I36"/>
    </sheetView>
  </sheetViews>
  <sheetFormatPr defaultColWidth="9.140625" defaultRowHeight="12.75"/>
  <sheetData>
    <row r="1" spans="1:8" ht="15.75" thickBot="1">
      <c r="A1" s="159" t="str">
        <f>'[2]реквизиты'!$A$2</f>
        <v>Чемпионат России по САМБО среди женщин</v>
      </c>
      <c r="B1" s="160"/>
      <c r="C1" s="160"/>
      <c r="D1" s="160"/>
      <c r="E1" s="160"/>
      <c r="F1" s="160"/>
      <c r="G1" s="160"/>
      <c r="H1" s="161"/>
    </row>
    <row r="2" spans="1:8" ht="12.75">
      <c r="A2" s="162" t="str">
        <f>'[2]реквизиты'!$A$3</f>
        <v>14-17 июня 2011 г.       г. Краснокамск</v>
      </c>
      <c r="B2" s="162"/>
      <c r="C2" s="162"/>
      <c r="D2" s="162"/>
      <c r="E2" s="162"/>
      <c r="F2" s="162"/>
      <c r="G2" s="162"/>
      <c r="H2" s="162"/>
    </row>
    <row r="3" spans="1:8" ht="18.75" thickBot="1">
      <c r="A3" s="163" t="s">
        <v>39</v>
      </c>
      <c r="B3" s="163"/>
      <c r="C3" s="163"/>
      <c r="D3" s="163"/>
      <c r="E3" s="163"/>
      <c r="F3" s="163"/>
      <c r="G3" s="163"/>
      <c r="H3" s="163"/>
    </row>
    <row r="4" spans="2:8" ht="18.75" thickBot="1">
      <c r="B4" s="114"/>
      <c r="C4" s="115"/>
      <c r="D4" s="164" t="str">
        <f>'пр.взвешивания'!E3</f>
        <v>в.к.    52    кг.</v>
      </c>
      <c r="E4" s="165"/>
      <c r="F4" s="166"/>
      <c r="G4" s="115"/>
      <c r="H4" s="115"/>
    </row>
    <row r="5" spans="1:8" ht="18.75" thickBot="1">
      <c r="A5" s="115"/>
      <c r="B5" s="115"/>
      <c r="C5" s="115"/>
      <c r="D5" s="115"/>
      <c r="E5" s="115"/>
      <c r="F5" s="115"/>
      <c r="G5" s="115"/>
      <c r="H5" s="115"/>
    </row>
    <row r="6" spans="1:10" ht="18">
      <c r="A6" s="167" t="s">
        <v>40</v>
      </c>
      <c r="B6" s="152" t="str">
        <f>VLOOKUP(J6,'пр.взвешивания'!B6:G71,2,FALSE)</f>
        <v>МИРЗОЯН Сусанна Кареновна</v>
      </c>
      <c r="C6" s="152"/>
      <c r="D6" s="152"/>
      <c r="E6" s="152"/>
      <c r="F6" s="152"/>
      <c r="G6" s="152"/>
      <c r="H6" s="145" t="str">
        <f>VLOOKUP(J6,'пр.взвешивания'!B6:G71,3,FALSE)</f>
        <v>20.01.86 змс </v>
      </c>
      <c r="I6" s="115"/>
      <c r="J6" s="116">
        <v>1</v>
      </c>
    </row>
    <row r="7" spans="1:10" ht="18">
      <c r="A7" s="168"/>
      <c r="B7" s="153"/>
      <c r="C7" s="153"/>
      <c r="D7" s="153"/>
      <c r="E7" s="153"/>
      <c r="F7" s="153"/>
      <c r="G7" s="153"/>
      <c r="H7" s="154"/>
      <c r="I7" s="115"/>
      <c r="J7" s="116"/>
    </row>
    <row r="8" spans="1:10" ht="18">
      <c r="A8" s="168"/>
      <c r="B8" s="155" t="str">
        <f>VLOOKUP(J6,'пр.взвешивания'!B6:G71,4,FALSE)</f>
        <v>ПФО Пензенская Пенза ВС</v>
      </c>
      <c r="C8" s="155"/>
      <c r="D8" s="155"/>
      <c r="E8" s="155"/>
      <c r="F8" s="155"/>
      <c r="G8" s="155"/>
      <c r="H8" s="154"/>
      <c r="I8" s="115"/>
      <c r="J8" s="116"/>
    </row>
    <row r="9" spans="1:10" ht="18.75" thickBot="1">
      <c r="A9" s="169"/>
      <c r="B9" s="147"/>
      <c r="C9" s="147"/>
      <c r="D9" s="147"/>
      <c r="E9" s="147"/>
      <c r="F9" s="147"/>
      <c r="G9" s="147"/>
      <c r="H9" s="148"/>
      <c r="I9" s="115"/>
      <c r="J9" s="116"/>
    </row>
    <row r="10" spans="1:10" ht="18.75" thickBot="1">
      <c r="A10" s="115"/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0" ht="18" customHeight="1">
      <c r="A11" s="156" t="s">
        <v>41</v>
      </c>
      <c r="B11" s="152" t="str">
        <f>VLOOKUP(J11,'пр.взвешивания'!B1:G76,2,FALSE)</f>
        <v>АЛИЕВА Диана Владиславовна</v>
      </c>
      <c r="C11" s="152"/>
      <c r="D11" s="152"/>
      <c r="E11" s="152"/>
      <c r="F11" s="152"/>
      <c r="G11" s="152"/>
      <c r="H11" s="145" t="str">
        <f>VLOOKUP(J11,'пр.взвешивания'!B1:G76,3,FALSE)</f>
        <v>02.11.89 мскмк</v>
      </c>
      <c r="I11" s="115"/>
      <c r="J11" s="116">
        <v>6</v>
      </c>
    </row>
    <row r="12" spans="1:10" ht="18" customHeight="1">
      <c r="A12" s="157"/>
      <c r="B12" s="153"/>
      <c r="C12" s="153"/>
      <c r="D12" s="153"/>
      <c r="E12" s="153"/>
      <c r="F12" s="153"/>
      <c r="G12" s="153"/>
      <c r="H12" s="154"/>
      <c r="I12" s="115"/>
      <c r="J12" s="116"/>
    </row>
    <row r="13" spans="1:10" ht="18">
      <c r="A13" s="157"/>
      <c r="B13" s="155" t="str">
        <f>VLOOKUP(J11,'пр.взвешивания'!B1:G76,4,FALSE)</f>
        <v>МОСКВА МКС</v>
      </c>
      <c r="C13" s="155"/>
      <c r="D13" s="155"/>
      <c r="E13" s="155"/>
      <c r="F13" s="155"/>
      <c r="G13" s="155"/>
      <c r="H13" s="154"/>
      <c r="I13" s="115"/>
      <c r="J13" s="116"/>
    </row>
    <row r="14" spans="1:10" ht="18.75" thickBot="1">
      <c r="A14" s="158"/>
      <c r="B14" s="147"/>
      <c r="C14" s="147"/>
      <c r="D14" s="147"/>
      <c r="E14" s="147"/>
      <c r="F14" s="147"/>
      <c r="G14" s="147"/>
      <c r="H14" s="148"/>
      <c r="I14" s="115"/>
      <c r="J14" s="116"/>
    </row>
    <row r="15" spans="1:10" ht="18.75" thickBot="1">
      <c r="A15" s="115"/>
      <c r="B15" s="115"/>
      <c r="C15" s="115"/>
      <c r="D15" s="115"/>
      <c r="E15" s="115"/>
      <c r="F15" s="115"/>
      <c r="G15" s="115"/>
      <c r="H15" s="115"/>
      <c r="I15" s="115"/>
      <c r="J15" s="116"/>
    </row>
    <row r="16" spans="1:10" ht="18" customHeight="1">
      <c r="A16" s="149" t="s">
        <v>42</v>
      </c>
      <c r="B16" s="152" t="str">
        <f>VLOOKUP(J16,'пр.взвешивания'!B6:G81,2,FALSE)</f>
        <v>КУЗЯЕВА Анна Владимировна</v>
      </c>
      <c r="C16" s="152"/>
      <c r="D16" s="152"/>
      <c r="E16" s="152"/>
      <c r="F16" s="152"/>
      <c r="G16" s="152"/>
      <c r="H16" s="145" t="str">
        <f>VLOOKUP(J16,'пр.взвешивания'!B6:G81,3,FALSE)</f>
        <v>18.04.89 МС</v>
      </c>
      <c r="I16" s="115"/>
      <c r="J16" s="116">
        <v>18</v>
      </c>
    </row>
    <row r="17" spans="1:10" ht="18" customHeight="1">
      <c r="A17" s="150"/>
      <c r="B17" s="153"/>
      <c r="C17" s="153"/>
      <c r="D17" s="153"/>
      <c r="E17" s="153"/>
      <c r="F17" s="153"/>
      <c r="G17" s="153"/>
      <c r="H17" s="154"/>
      <c r="I17" s="115"/>
      <c r="J17" s="116"/>
    </row>
    <row r="18" spans="1:10" ht="18">
      <c r="A18" s="150"/>
      <c r="B18" s="155" t="str">
        <f>VLOOKUP(J16,'пр.взвешивания'!B6:G81,4,FALSE)</f>
        <v>ПФО Нижегородская Кстово ПР</v>
      </c>
      <c r="C18" s="155"/>
      <c r="D18" s="155"/>
      <c r="E18" s="155"/>
      <c r="F18" s="155"/>
      <c r="G18" s="155"/>
      <c r="H18" s="154"/>
      <c r="I18" s="115"/>
      <c r="J18" s="116"/>
    </row>
    <row r="19" spans="1:10" ht="18.75" thickBot="1">
      <c r="A19" s="151"/>
      <c r="B19" s="147"/>
      <c r="C19" s="147"/>
      <c r="D19" s="147"/>
      <c r="E19" s="147"/>
      <c r="F19" s="147"/>
      <c r="G19" s="147"/>
      <c r="H19" s="148"/>
      <c r="I19" s="115"/>
      <c r="J19" s="116"/>
    </row>
    <row r="20" spans="1:10" ht="18.75" thickBot="1">
      <c r="A20" s="115"/>
      <c r="B20" s="115"/>
      <c r="C20" s="115"/>
      <c r="D20" s="115"/>
      <c r="E20" s="115"/>
      <c r="F20" s="115"/>
      <c r="G20" s="115"/>
      <c r="H20" s="115"/>
      <c r="I20" s="115"/>
      <c r="J20" s="116"/>
    </row>
    <row r="21" spans="1:10" ht="18" customHeight="1">
      <c r="A21" s="149" t="s">
        <v>42</v>
      </c>
      <c r="B21" s="152" t="str">
        <f>VLOOKUP(J21,'пр.взвешивания'!B1:G86,2,FALSE)</f>
        <v>НИКИТИНА Татьяна Геннадьевна</v>
      </c>
      <c r="C21" s="152"/>
      <c r="D21" s="152"/>
      <c r="E21" s="152"/>
      <c r="F21" s="152"/>
      <c r="G21" s="152"/>
      <c r="H21" s="145" t="str">
        <f>VLOOKUP(J21,'пр.взвешивания'!B1:G86,3,FALSE)</f>
        <v>18.09.84 мс</v>
      </c>
      <c r="I21" s="115"/>
      <c r="J21" s="116">
        <v>11</v>
      </c>
    </row>
    <row r="22" spans="1:10" ht="18" customHeight="1">
      <c r="A22" s="150"/>
      <c r="B22" s="153"/>
      <c r="C22" s="153"/>
      <c r="D22" s="153"/>
      <c r="E22" s="153"/>
      <c r="F22" s="153"/>
      <c r="G22" s="153"/>
      <c r="H22" s="154"/>
      <c r="I22" s="115"/>
      <c r="J22" s="116"/>
    </row>
    <row r="23" spans="1:9" ht="18">
      <c r="A23" s="150"/>
      <c r="B23" s="155" t="str">
        <f>VLOOKUP(J21,'пр.взвешивания'!B1:G86,4,FALSE)</f>
        <v>ПФО Башкортостан Давлеканово МО</v>
      </c>
      <c r="C23" s="155"/>
      <c r="D23" s="155"/>
      <c r="E23" s="155"/>
      <c r="F23" s="155"/>
      <c r="G23" s="155"/>
      <c r="H23" s="154"/>
      <c r="I23" s="115"/>
    </row>
    <row r="24" spans="1:9" ht="18.75" thickBot="1">
      <c r="A24" s="151"/>
      <c r="B24" s="147"/>
      <c r="C24" s="147"/>
      <c r="D24" s="147"/>
      <c r="E24" s="147"/>
      <c r="F24" s="147"/>
      <c r="G24" s="147"/>
      <c r="H24" s="148"/>
      <c r="I24" s="115"/>
    </row>
    <row r="25" spans="1:8" ht="18">
      <c r="A25" s="115"/>
      <c r="B25" s="115"/>
      <c r="C25" s="115"/>
      <c r="D25" s="115"/>
      <c r="E25" s="115"/>
      <c r="F25" s="115"/>
      <c r="G25" s="115"/>
      <c r="H25" s="115"/>
    </row>
    <row r="26" spans="1:8" ht="18">
      <c r="A26" s="115" t="s">
        <v>43</v>
      </c>
      <c r="B26" s="115"/>
      <c r="C26" s="115"/>
      <c r="D26" s="115"/>
      <c r="E26" s="115"/>
      <c r="F26" s="115"/>
      <c r="G26" s="115"/>
      <c r="H26" s="115"/>
    </row>
    <row r="27" ht="13.5" thickBot="1"/>
    <row r="28" spans="1:10" ht="12.75">
      <c r="A28" s="143" t="str">
        <f>VLOOKUP(J28,'пр.взвешивания'!B6:G71,6,FALSE)</f>
        <v>Голованов ОИ Бурментьев ВН</v>
      </c>
      <c r="B28" s="144"/>
      <c r="C28" s="144"/>
      <c r="D28" s="144"/>
      <c r="E28" s="144"/>
      <c r="F28" s="144"/>
      <c r="G28" s="144"/>
      <c r="H28" s="145"/>
      <c r="J28">
        <v>1</v>
      </c>
    </row>
    <row r="29" spans="1:8" ht="13.5" thickBot="1">
      <c r="A29" s="146"/>
      <c r="B29" s="147"/>
      <c r="C29" s="147"/>
      <c r="D29" s="147"/>
      <c r="E29" s="147"/>
      <c r="F29" s="147"/>
      <c r="G29" s="147"/>
      <c r="H29" s="148"/>
    </row>
    <row r="32" spans="1:8" ht="18">
      <c r="A32" s="115" t="s">
        <v>44</v>
      </c>
      <c r="B32" s="115"/>
      <c r="C32" s="115"/>
      <c r="D32" s="115"/>
      <c r="E32" s="115"/>
      <c r="F32" s="115"/>
      <c r="G32" s="115"/>
      <c r="H32" s="115"/>
    </row>
    <row r="33" spans="1:8" ht="18">
      <c r="A33" s="115"/>
      <c r="B33" s="115"/>
      <c r="C33" s="115"/>
      <c r="D33" s="115"/>
      <c r="E33" s="115"/>
      <c r="F33" s="115"/>
      <c r="G33" s="115"/>
      <c r="H33" s="115"/>
    </row>
    <row r="34" spans="1:8" ht="18">
      <c r="A34" s="115"/>
      <c r="B34" s="115"/>
      <c r="C34" s="115"/>
      <c r="D34" s="115"/>
      <c r="E34" s="115"/>
      <c r="F34" s="115"/>
      <c r="G34" s="115"/>
      <c r="H34" s="115"/>
    </row>
    <row r="35" spans="1:8" ht="18">
      <c r="A35" s="117"/>
      <c r="B35" s="117"/>
      <c r="C35" s="117"/>
      <c r="D35" s="117"/>
      <c r="E35" s="117"/>
      <c r="F35" s="117"/>
      <c r="G35" s="117"/>
      <c r="H35" s="117"/>
    </row>
    <row r="36" spans="1:8" ht="18">
      <c r="A36" s="118"/>
      <c r="B36" s="118"/>
      <c r="C36" s="118"/>
      <c r="D36" s="118"/>
      <c r="E36" s="118"/>
      <c r="F36" s="118"/>
      <c r="G36" s="118"/>
      <c r="H36" s="118"/>
    </row>
    <row r="37" spans="1:8" ht="18">
      <c r="A37" s="117"/>
      <c r="B37" s="117"/>
      <c r="C37" s="117"/>
      <c r="D37" s="117"/>
      <c r="E37" s="117"/>
      <c r="F37" s="117"/>
      <c r="G37" s="117"/>
      <c r="H37" s="117"/>
    </row>
    <row r="38" spans="1:8" ht="18">
      <c r="A38" s="119"/>
      <c r="B38" s="119"/>
      <c r="C38" s="119"/>
      <c r="D38" s="119"/>
      <c r="E38" s="119"/>
      <c r="F38" s="119"/>
      <c r="G38" s="119"/>
      <c r="H38" s="119"/>
    </row>
    <row r="39" spans="1:8" ht="18">
      <c r="A39" s="117"/>
      <c r="B39" s="117"/>
      <c r="C39" s="117"/>
      <c r="D39" s="117"/>
      <c r="E39" s="117"/>
      <c r="F39" s="117"/>
      <c r="G39" s="117"/>
      <c r="H39" s="117"/>
    </row>
  </sheetData>
  <sheetProtection/>
  <mergeCells count="21"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74"/>
  <sheetViews>
    <sheetView zoomScalePageLayoutView="0" workbookViewId="0" topLeftCell="A16">
      <selection activeCell="A45" sqref="A1:U46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7.57421875" style="0" customWidth="1"/>
    <col min="4" max="4" width="12.7109375" style="0" customWidth="1"/>
    <col min="5" max="10" width="4.7109375" style="0" customWidth="1"/>
    <col min="11" max="11" width="5.421875" style="0" customWidth="1"/>
    <col min="12" max="12" width="4.7109375" style="0" customWidth="1"/>
    <col min="13" max="13" width="16.140625" style="0" customWidth="1"/>
    <col min="14" max="14" width="7.57421875" style="0" customWidth="1"/>
    <col min="16" max="20" width="4.7109375" style="0" customWidth="1"/>
    <col min="21" max="21" width="5.421875" style="0" customWidth="1"/>
  </cols>
  <sheetData>
    <row r="1" spans="1:21" ht="22.5" customHeight="1" thickBo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8" ht="24" customHeight="1" thickBot="1">
      <c r="A2" s="14"/>
      <c r="B2" s="138" t="s">
        <v>36</v>
      </c>
      <c r="C2" s="171"/>
      <c r="D2" s="171"/>
      <c r="E2" s="171"/>
      <c r="F2" s="171"/>
      <c r="G2" s="171"/>
      <c r="H2" s="171"/>
      <c r="I2" s="171"/>
      <c r="J2" s="171"/>
      <c r="K2" s="140" t="str">
        <f>HYPERLINK('[2]реквизиты'!$A$2)</f>
        <v>Чемпионат России по САМБО среди женщин</v>
      </c>
      <c r="L2" s="141"/>
      <c r="M2" s="141"/>
      <c r="N2" s="141"/>
      <c r="O2" s="141"/>
      <c r="P2" s="141"/>
      <c r="Q2" s="141"/>
      <c r="R2" s="141"/>
      <c r="S2" s="141"/>
      <c r="T2" s="141"/>
      <c r="U2" s="142"/>
      <c r="V2" s="18"/>
      <c r="W2" s="18"/>
      <c r="X2" s="18"/>
      <c r="Y2" s="18"/>
      <c r="Z2" s="18"/>
      <c r="AA2" s="18"/>
      <c r="AB2" s="18"/>
    </row>
    <row r="3" spans="1:23" ht="21.75" customHeight="1" thickBot="1">
      <c r="A3" s="3" t="s">
        <v>9</v>
      </c>
      <c r="B3" s="172" t="str">
        <f>HYPERLINK('[2]реквизиты'!$A$3)</f>
        <v>14-17 июня 2011 г.       г. Краснокамск</v>
      </c>
      <c r="C3" s="172"/>
      <c r="D3" s="172"/>
      <c r="E3" s="172"/>
      <c r="F3" s="172"/>
      <c r="G3" s="172"/>
      <c r="H3" s="172"/>
      <c r="I3" s="172"/>
      <c r="J3" s="172"/>
      <c r="K3" s="172"/>
      <c r="L3" s="3" t="s">
        <v>7</v>
      </c>
      <c r="N3" s="3"/>
      <c r="Q3" s="173" t="str">
        <f>HYPERLINK('пр.взвешивания'!E3)</f>
        <v>в.к.    52    кг.</v>
      </c>
      <c r="R3" s="174"/>
      <c r="S3" s="174"/>
      <c r="T3" s="174"/>
      <c r="U3" s="175"/>
      <c r="V3" s="19"/>
      <c r="W3" s="19"/>
    </row>
    <row r="4" spans="1:23" ht="13.5" thickBot="1">
      <c r="A4" s="193" t="s">
        <v>0</v>
      </c>
      <c r="B4" s="184" t="s">
        <v>1</v>
      </c>
      <c r="C4" s="184" t="s">
        <v>2</v>
      </c>
      <c r="D4" s="184" t="s">
        <v>3</v>
      </c>
      <c r="E4" s="182" t="s">
        <v>4</v>
      </c>
      <c r="F4" s="183"/>
      <c r="G4" s="183"/>
      <c r="H4" s="183"/>
      <c r="I4" s="183"/>
      <c r="J4" s="184" t="s">
        <v>5</v>
      </c>
      <c r="K4" s="184" t="s">
        <v>6</v>
      </c>
      <c r="L4" s="193" t="s">
        <v>0</v>
      </c>
      <c r="M4" s="193" t="s">
        <v>1</v>
      </c>
      <c r="N4" s="193" t="s">
        <v>2</v>
      </c>
      <c r="O4" s="193" t="s">
        <v>3</v>
      </c>
      <c r="P4" s="197" t="s">
        <v>4</v>
      </c>
      <c r="Q4" s="198"/>
      <c r="R4" s="198"/>
      <c r="S4" s="198"/>
      <c r="T4" s="193" t="s">
        <v>5</v>
      </c>
      <c r="U4" s="193" t="s">
        <v>6</v>
      </c>
      <c r="V4" s="5"/>
      <c r="W4" s="5"/>
    </row>
    <row r="5" spans="1:23" ht="13.5" thickBot="1">
      <c r="A5" s="194"/>
      <c r="B5" s="184"/>
      <c r="C5" s="184"/>
      <c r="D5" s="184"/>
      <c r="E5" s="21">
        <v>1</v>
      </c>
      <c r="F5" s="22">
        <v>2</v>
      </c>
      <c r="G5" s="23">
        <v>3</v>
      </c>
      <c r="H5" s="22">
        <v>4</v>
      </c>
      <c r="I5" s="22">
        <v>5</v>
      </c>
      <c r="J5" s="184"/>
      <c r="K5" s="184"/>
      <c r="L5" s="194"/>
      <c r="M5" s="194"/>
      <c r="N5" s="194"/>
      <c r="O5" s="194"/>
      <c r="P5" s="21">
        <v>1</v>
      </c>
      <c r="Q5" s="22">
        <v>2</v>
      </c>
      <c r="R5" s="23">
        <v>3</v>
      </c>
      <c r="S5" s="22">
        <v>4</v>
      </c>
      <c r="T5" s="194"/>
      <c r="U5" s="194"/>
      <c r="V5" s="5"/>
      <c r="W5" s="5"/>
    </row>
    <row r="6" spans="1:23" ht="11.25" customHeight="1">
      <c r="A6" s="179">
        <v>1</v>
      </c>
      <c r="B6" s="195" t="str">
        <f>VLOOKUP(A6,'пр.взвешивания'!B6:E43,2,FALSE)</f>
        <v>МИРЗОЯН Сусанна Кареновна</v>
      </c>
      <c r="C6" s="196" t="str">
        <f>VLOOKUP(A6,'пр.взвешивания'!B6:F43,3,FALSE)</f>
        <v>20.01.86 змс </v>
      </c>
      <c r="D6" s="199" t="str">
        <f>VLOOKUP(A6,'пр.взвешивания'!B6:G43,4,FALSE)</f>
        <v>ПФО Пензенская Пенза ВС</v>
      </c>
      <c r="E6" s="72"/>
      <c r="F6" s="25">
        <v>4</v>
      </c>
      <c r="G6" s="26">
        <v>4</v>
      </c>
      <c r="H6" s="27">
        <v>4</v>
      </c>
      <c r="I6" s="27">
        <v>4</v>
      </c>
      <c r="J6" s="278">
        <f>SUM(E6:I6)</f>
        <v>16</v>
      </c>
      <c r="K6" s="180">
        <v>1</v>
      </c>
      <c r="L6" s="179">
        <v>1</v>
      </c>
      <c r="M6" s="286" t="str">
        <f>VLOOKUP(L6,'пр.взвешивания'!B6:C45,2,FALSE)</f>
        <v>МИРЗОЯН Сусанна Кареновна</v>
      </c>
      <c r="N6" s="286" t="str">
        <f>VLOOKUP(L6,'пр.взвешивания'!B6:Q43,3,FALSE)</f>
        <v>20.01.86 змс </v>
      </c>
      <c r="O6" s="287" t="str">
        <f>VLOOKUP(L6,'пр.взвешивания'!B6:R43,4,FALSE)</f>
        <v>ПФО Пензенская Пенза ВС</v>
      </c>
      <c r="P6" s="81"/>
      <c r="Q6" s="74">
        <v>4</v>
      </c>
      <c r="R6" s="74">
        <v>4</v>
      </c>
      <c r="S6" s="27">
        <v>4</v>
      </c>
      <c r="T6" s="278">
        <f>SUM(P6:S6)</f>
        <v>12</v>
      </c>
      <c r="U6" s="180">
        <v>1</v>
      </c>
      <c r="V6" s="5"/>
      <c r="W6" s="5"/>
    </row>
    <row r="7" spans="1:23" ht="11.25" customHeight="1" thickBot="1">
      <c r="A7" s="177"/>
      <c r="B7" s="186"/>
      <c r="C7" s="188"/>
      <c r="D7" s="190"/>
      <c r="E7" s="40"/>
      <c r="F7" s="30">
        <v>1.16</v>
      </c>
      <c r="G7" s="31">
        <v>2.42</v>
      </c>
      <c r="H7" s="32">
        <v>1.35</v>
      </c>
      <c r="I7" s="32">
        <v>1.04</v>
      </c>
      <c r="J7" s="279"/>
      <c r="K7" s="170"/>
      <c r="L7" s="177"/>
      <c r="M7" s="288"/>
      <c r="N7" s="288"/>
      <c r="O7" s="289"/>
      <c r="P7" s="82"/>
      <c r="Q7" s="83">
        <v>1.22</v>
      </c>
      <c r="R7" s="83">
        <v>0.25</v>
      </c>
      <c r="S7" s="32">
        <v>1.04</v>
      </c>
      <c r="T7" s="279"/>
      <c r="U7" s="170"/>
      <c r="V7" s="5"/>
      <c r="W7" s="5"/>
    </row>
    <row r="8" spans="1:23" ht="11.25" customHeight="1">
      <c r="A8" s="177">
        <v>2</v>
      </c>
      <c r="B8" s="185" t="str">
        <f>VLOOKUP(A8,'пр.взвешивания'!B6:E45,2,FALSE)</f>
        <v>КУКЛО Виктория Вячеславона</v>
      </c>
      <c r="C8" s="187" t="str">
        <f>VLOOKUP(A8,'пр.взвешивания'!B6:F45,3,FALSE)</f>
        <v>27.12.89 мс</v>
      </c>
      <c r="D8" s="189" t="str">
        <f>VLOOKUP(A8,'пр.взвешивания'!B6:G45,4,FALSE)</f>
        <v>ЦФО Брянская Брянск ЛОК</v>
      </c>
      <c r="E8" s="42">
        <v>0</v>
      </c>
      <c r="F8" s="35"/>
      <c r="G8" s="36">
        <v>4</v>
      </c>
      <c r="H8" s="37">
        <v>3.5</v>
      </c>
      <c r="I8" s="37">
        <v>0</v>
      </c>
      <c r="J8" s="279">
        <f>SUM(E8:I8)</f>
        <v>7.5</v>
      </c>
      <c r="K8" s="170">
        <v>3</v>
      </c>
      <c r="L8" s="177">
        <v>6</v>
      </c>
      <c r="M8" s="290" t="str">
        <f>VLOOKUP(L8,'пр.взвешивания'!B6:C45,2,FALSE)</f>
        <v>АЛИЕВА Диана Владиславовна</v>
      </c>
      <c r="N8" s="290" t="str">
        <f>VLOOKUP(L8,'пр.взвешивания'!B6:Q45,3,FALSE)</f>
        <v>02.11.89 мскмк</v>
      </c>
      <c r="O8" s="291" t="str">
        <f>VLOOKUP(L8,'пр.взвешивания'!B6:R45,4,FALSE)</f>
        <v>МОСКВА МКС</v>
      </c>
      <c r="P8" s="78">
        <v>0</v>
      </c>
      <c r="Q8" s="85"/>
      <c r="R8" s="26">
        <v>4</v>
      </c>
      <c r="S8" s="36">
        <v>4</v>
      </c>
      <c r="T8" s="279">
        <f>SUM(P8:S8)</f>
        <v>8</v>
      </c>
      <c r="U8" s="170">
        <v>2</v>
      </c>
      <c r="V8" s="5"/>
      <c r="W8" s="5"/>
    </row>
    <row r="9" spans="1:23" ht="11.25" customHeight="1">
      <c r="A9" s="177"/>
      <c r="B9" s="186"/>
      <c r="C9" s="188"/>
      <c r="D9" s="190"/>
      <c r="E9" s="44">
        <v>1.16</v>
      </c>
      <c r="F9" s="40"/>
      <c r="G9" s="41"/>
      <c r="H9" s="32"/>
      <c r="I9" s="32">
        <v>3.15</v>
      </c>
      <c r="J9" s="279"/>
      <c r="K9" s="170"/>
      <c r="L9" s="177"/>
      <c r="M9" s="288"/>
      <c r="N9" s="288"/>
      <c r="O9" s="289"/>
      <c r="P9" s="86">
        <v>1.22</v>
      </c>
      <c r="Q9" s="87"/>
      <c r="R9" s="31">
        <v>0.09</v>
      </c>
      <c r="S9" s="41">
        <v>0.25</v>
      </c>
      <c r="T9" s="279"/>
      <c r="U9" s="170"/>
      <c r="V9" s="5"/>
      <c r="W9" s="5"/>
    </row>
    <row r="10" spans="1:23" ht="11.25" customHeight="1">
      <c r="A10" s="177">
        <v>3</v>
      </c>
      <c r="B10" s="185" t="str">
        <f>VLOOKUP(A10,'пр.взвешивания'!B6:E47,2,FALSE)</f>
        <v>СЕРГЕЕВА Ксения Леонидовна</v>
      </c>
      <c r="C10" s="187" t="str">
        <f>VLOOKUP(A10,'пр.взвешивания'!B6:F47,3,FALSE)</f>
        <v>05.02.90 кмс</v>
      </c>
      <c r="D10" s="189" t="str">
        <f>VLOOKUP(A10,'пр.взвешивания'!B6:G47,4,FALSE)</f>
        <v>СФО Красноярский Красноярск</v>
      </c>
      <c r="E10" s="42">
        <v>0</v>
      </c>
      <c r="F10" s="42">
        <v>0</v>
      </c>
      <c r="G10" s="43"/>
      <c r="H10" s="37">
        <v>4</v>
      </c>
      <c r="I10" s="37">
        <v>0</v>
      </c>
      <c r="J10" s="279">
        <f>SUM(E10:I10)</f>
        <v>4</v>
      </c>
      <c r="K10" s="170">
        <v>4</v>
      </c>
      <c r="L10" s="177">
        <v>8</v>
      </c>
      <c r="M10" s="290" t="str">
        <f>VLOOKUP(L10,'пр.взвешивания'!B6:C47,2,FALSE)</f>
        <v>ГОРЕЛИКОВА Анна Вадимовна</v>
      </c>
      <c r="N10" s="290" t="str">
        <f>VLOOKUP(L10,'пр.взвешивания'!B6:Q47,3,FALSE)</f>
        <v>03.06.92  мс</v>
      </c>
      <c r="O10" s="291" t="str">
        <f>VLOOKUP(L10,'пр.взвешивания'!B6:R47,4,FALSE)</f>
        <v>ЮФО Краснодарский Крымск МО</v>
      </c>
      <c r="P10" s="78">
        <v>0</v>
      </c>
      <c r="Q10" s="42">
        <v>0</v>
      </c>
      <c r="R10" s="89"/>
      <c r="S10" s="36">
        <v>1</v>
      </c>
      <c r="T10" s="279">
        <f>SUM(P10:S10)</f>
        <v>1</v>
      </c>
      <c r="U10" s="170">
        <v>4</v>
      </c>
      <c r="V10" s="5"/>
      <c r="W10" s="5"/>
    </row>
    <row r="11" spans="1:23" ht="11.25" customHeight="1">
      <c r="A11" s="177"/>
      <c r="B11" s="186"/>
      <c r="C11" s="188"/>
      <c r="D11" s="190"/>
      <c r="E11" s="44">
        <v>2.42</v>
      </c>
      <c r="F11" s="44">
        <v>3.53</v>
      </c>
      <c r="G11" s="45"/>
      <c r="H11" s="32"/>
      <c r="I11" s="32"/>
      <c r="J11" s="279"/>
      <c r="K11" s="170"/>
      <c r="L11" s="177"/>
      <c r="M11" s="288"/>
      <c r="N11" s="288"/>
      <c r="O11" s="289"/>
      <c r="P11" s="86">
        <v>0.25</v>
      </c>
      <c r="Q11" s="44">
        <v>0.09</v>
      </c>
      <c r="R11" s="87"/>
      <c r="S11" s="41"/>
      <c r="T11" s="279"/>
      <c r="U11" s="170"/>
      <c r="V11" s="5"/>
      <c r="W11" s="5"/>
    </row>
    <row r="12" spans="1:23" ht="11.25" customHeight="1">
      <c r="A12" s="177">
        <v>4</v>
      </c>
      <c r="B12" s="185" t="str">
        <f>VLOOKUP(A12,'пр.взвешивания'!B6:E49,2,FALSE)</f>
        <v>КОРОБОВА Ольга Евгеньевна</v>
      </c>
      <c r="C12" s="187" t="str">
        <f>VLOOKUP(A12,'пр.взвешивания'!B6:F49,3,FALSE)</f>
        <v>10.02.91 кмс</v>
      </c>
      <c r="D12" s="189" t="str">
        <f>VLOOKUP(A12,'пр.взвешивания'!B6:G49,4,FALSE)</f>
        <v>ЦФО Тульская Тула  </v>
      </c>
      <c r="E12" s="47">
        <v>0</v>
      </c>
      <c r="F12" s="47">
        <v>0</v>
      </c>
      <c r="G12" s="48">
        <v>0</v>
      </c>
      <c r="H12" s="49"/>
      <c r="I12" s="107">
        <v>0</v>
      </c>
      <c r="J12" s="279">
        <f>SUM(E12:I12)</f>
        <v>0</v>
      </c>
      <c r="K12" s="176">
        <v>5</v>
      </c>
      <c r="L12" s="177">
        <v>5</v>
      </c>
      <c r="M12" s="290" t="str">
        <f>VLOOKUP(L12,'пр.взвешивания'!B6:C45,2,FALSE)</f>
        <v>КУЗНЕЦОВА Алина Сергеевна</v>
      </c>
      <c r="N12" s="290" t="str">
        <f>VLOOKUP(L12,'пр.взвешивания'!B6:Q49,3,FALSE)</f>
        <v>25.07.85 мс</v>
      </c>
      <c r="O12" s="291" t="str">
        <f>VLOOKUP(L12,'пр.взвешивания'!B6:R49,4,FALSE)</f>
        <v>Москва</v>
      </c>
      <c r="P12" s="42">
        <v>0</v>
      </c>
      <c r="Q12" s="79">
        <v>0</v>
      </c>
      <c r="R12" s="79">
        <v>3</v>
      </c>
      <c r="S12" s="68"/>
      <c r="T12" s="279">
        <f>SUM(P12:S12)</f>
        <v>3</v>
      </c>
      <c r="U12" s="176">
        <v>3</v>
      </c>
      <c r="V12" s="5"/>
      <c r="W12" s="5"/>
    </row>
    <row r="13" spans="1:23" ht="11.25" customHeight="1" thickBot="1">
      <c r="A13" s="177"/>
      <c r="B13" s="186"/>
      <c r="C13" s="188"/>
      <c r="D13" s="190"/>
      <c r="E13" s="44">
        <v>1.35</v>
      </c>
      <c r="F13" s="44"/>
      <c r="G13" s="41"/>
      <c r="H13" s="50"/>
      <c r="I13" s="108">
        <v>3.02</v>
      </c>
      <c r="J13" s="279"/>
      <c r="K13" s="170"/>
      <c r="L13" s="178"/>
      <c r="M13" s="292"/>
      <c r="N13" s="292"/>
      <c r="O13" s="293"/>
      <c r="P13" s="53">
        <v>1.04</v>
      </c>
      <c r="Q13" s="92">
        <v>0.25</v>
      </c>
      <c r="R13" s="92"/>
      <c r="S13" s="94"/>
      <c r="T13" s="280"/>
      <c r="U13" s="181"/>
      <c r="V13" s="5"/>
      <c r="W13" s="5"/>
    </row>
    <row r="14" spans="1:23" ht="11.25" customHeight="1">
      <c r="A14" s="177">
        <v>5</v>
      </c>
      <c r="B14" s="185" t="str">
        <f>VLOOKUP(A14,'пр.взвешивания'!B6:E51,2,FALSE)</f>
        <v>КУЗНЕЦОВА Алина Сергеевна</v>
      </c>
      <c r="C14" s="187" t="str">
        <f>VLOOKUP(A14,'пр.взвешивания'!B6:F51,3,FALSE)</f>
        <v>25.07.85 мс</v>
      </c>
      <c r="D14" s="189" t="str">
        <f>VLOOKUP(A14,'пр.взвешивания'!B6:G51,4,FALSE)</f>
        <v>Москва</v>
      </c>
      <c r="E14" s="42">
        <v>0</v>
      </c>
      <c r="F14" s="42">
        <v>4</v>
      </c>
      <c r="G14" s="36">
        <v>3</v>
      </c>
      <c r="H14" s="37">
        <v>4</v>
      </c>
      <c r="I14" s="109"/>
      <c r="J14" s="279">
        <f>SUM(E14:I14)</f>
        <v>11</v>
      </c>
      <c r="K14" s="170">
        <v>2</v>
      </c>
      <c r="L14" s="5"/>
      <c r="M14" s="294"/>
      <c r="N14" s="295"/>
      <c r="O14" s="294"/>
      <c r="P14" s="51"/>
      <c r="Q14" s="51"/>
      <c r="R14" s="51"/>
      <c r="S14" s="51"/>
      <c r="T14" s="282"/>
      <c r="U14" s="5"/>
      <c r="V14" s="5"/>
      <c r="W14" s="5"/>
    </row>
    <row r="15" spans="1:23" ht="11.25" customHeight="1" thickBot="1">
      <c r="A15" s="178"/>
      <c r="B15" s="219"/>
      <c r="C15" s="216"/>
      <c r="D15" s="217"/>
      <c r="E15" s="53">
        <v>1.04</v>
      </c>
      <c r="F15" s="53">
        <v>3.15</v>
      </c>
      <c r="G15" s="54"/>
      <c r="H15" s="55">
        <v>3.02</v>
      </c>
      <c r="I15" s="110"/>
      <c r="J15" s="280"/>
      <c r="K15" s="181"/>
      <c r="L15" s="5"/>
      <c r="M15" s="294"/>
      <c r="N15" s="295"/>
      <c r="O15" s="294"/>
      <c r="P15" s="51"/>
      <c r="Q15" s="51"/>
      <c r="R15" s="51"/>
      <c r="S15" s="51"/>
      <c r="T15" s="282"/>
      <c r="U15" s="5"/>
      <c r="V15" s="5"/>
      <c r="W15" s="5"/>
    </row>
    <row r="16" spans="1:23" ht="12" customHeight="1" thickBot="1">
      <c r="A16" s="57" t="s">
        <v>10</v>
      </c>
      <c r="B16" s="61"/>
      <c r="C16" s="62"/>
      <c r="D16" s="63"/>
      <c r="E16" s="58"/>
      <c r="F16" s="58"/>
      <c r="G16" s="58"/>
      <c r="H16" s="58"/>
      <c r="I16" s="58"/>
      <c r="J16" s="281"/>
      <c r="K16" s="58"/>
      <c r="L16" s="57" t="s">
        <v>8</v>
      </c>
      <c r="M16" s="294"/>
      <c r="N16" s="295"/>
      <c r="O16" s="294"/>
      <c r="P16" s="51"/>
      <c r="Q16" s="51"/>
      <c r="R16" s="51"/>
      <c r="S16" s="51"/>
      <c r="T16" s="282"/>
      <c r="U16" s="5"/>
      <c r="V16" s="5"/>
      <c r="W16" s="5"/>
    </row>
    <row r="17" spans="1:23" ht="11.25" customHeight="1">
      <c r="A17" s="179">
        <v>6</v>
      </c>
      <c r="B17" s="218" t="str">
        <f>VLOOKUP(A17,'пр.взвешивания'!B6:E43,2,FALSE)</f>
        <v>АЛИЕВА Диана Владиславовна</v>
      </c>
      <c r="C17" s="196" t="str">
        <f>VLOOKUP(A17,'пр.взвешивания'!B6:F54,3,FALSE)</f>
        <v>02.11.89 мскмк</v>
      </c>
      <c r="D17" s="199" t="str">
        <f>VLOOKUP(A17,'пр.взвешивания'!B6:G54,4,FALSE)</f>
        <v>МОСКВА МКС</v>
      </c>
      <c r="E17" s="72"/>
      <c r="F17" s="25">
        <v>4</v>
      </c>
      <c r="G17" s="26">
        <v>4</v>
      </c>
      <c r="H17" s="27">
        <v>4</v>
      </c>
      <c r="I17" s="27">
        <v>4</v>
      </c>
      <c r="J17" s="278">
        <f>SUM(E17:I17)</f>
        <v>16</v>
      </c>
      <c r="K17" s="180">
        <v>1</v>
      </c>
      <c r="L17" s="179">
        <v>11</v>
      </c>
      <c r="M17" s="286" t="str">
        <f>VLOOKUP(L17,'пр.взвешивания'!B6:C45,2,FALSE)</f>
        <v>НИКИТИНА Татьяна Геннадьевна</v>
      </c>
      <c r="N17" s="286" t="str">
        <f>VLOOKUP(L17,'пр.взвешивания'!B6:Q54,3,FALSE)</f>
        <v>18.09.84 мс</v>
      </c>
      <c r="O17" s="287" t="str">
        <f>VLOOKUP(L17,'пр.взвешивания'!B6:R54,4,FALSE)</f>
        <v>ПФО Башкортостан Давлеканово МО</v>
      </c>
      <c r="P17" s="81"/>
      <c r="Q17" s="74">
        <v>3</v>
      </c>
      <c r="R17" s="74">
        <v>3</v>
      </c>
      <c r="S17" s="75">
        <v>2</v>
      </c>
      <c r="T17" s="278">
        <f>SUM(P17:S17)</f>
        <v>8</v>
      </c>
      <c r="U17" s="191">
        <v>1</v>
      </c>
      <c r="V17" s="5"/>
      <c r="W17" s="5"/>
    </row>
    <row r="18" spans="1:23" ht="11.25" customHeight="1">
      <c r="A18" s="177"/>
      <c r="B18" s="214"/>
      <c r="C18" s="188"/>
      <c r="D18" s="190"/>
      <c r="E18" s="40"/>
      <c r="F18" s="30">
        <v>0.42</v>
      </c>
      <c r="G18" s="31">
        <v>0.09</v>
      </c>
      <c r="H18" s="32">
        <v>0.33</v>
      </c>
      <c r="I18" s="32">
        <v>2.04</v>
      </c>
      <c r="J18" s="279"/>
      <c r="K18" s="170"/>
      <c r="L18" s="177"/>
      <c r="M18" s="288"/>
      <c r="N18" s="288"/>
      <c r="O18" s="289"/>
      <c r="P18" s="82"/>
      <c r="Q18" s="83"/>
      <c r="R18" s="83"/>
      <c r="S18" s="84"/>
      <c r="T18" s="279"/>
      <c r="U18" s="192"/>
      <c r="V18" s="5"/>
      <c r="W18" s="5"/>
    </row>
    <row r="19" spans="1:23" ht="11.25" customHeight="1">
      <c r="A19" s="177">
        <v>7</v>
      </c>
      <c r="B19" s="213" t="str">
        <f>VLOOKUP(A19,'пр.взвешивания'!B6:E45,2,FALSE)</f>
        <v>Скорнякова Ксения Юрьевна</v>
      </c>
      <c r="C19" s="187" t="str">
        <f>VLOOKUP(A19,'пр.взвешивания'!B6:F56,3,FALSE)</f>
        <v>29.05.92  мс</v>
      </c>
      <c r="D19" s="189" t="str">
        <f>VLOOKUP(A19,'пр.взвешивания'!B6:G56,4,FALSE)</f>
        <v>УФО Свердловская, Качканар  МО</v>
      </c>
      <c r="E19" s="42">
        <v>0</v>
      </c>
      <c r="F19" s="35"/>
      <c r="G19" s="36">
        <v>0</v>
      </c>
      <c r="H19" s="37">
        <v>0</v>
      </c>
      <c r="I19" s="37">
        <v>0</v>
      </c>
      <c r="J19" s="279">
        <f>SUM(E19:I19)</f>
        <v>0</v>
      </c>
      <c r="K19" s="170">
        <v>5</v>
      </c>
      <c r="L19" s="177">
        <v>18</v>
      </c>
      <c r="M19" s="290" t="str">
        <f>VLOOKUP(L19,'пр.взвешивания'!B6:C47,2,FALSE)</f>
        <v>КУЗЯЕВА Анна Владимировна</v>
      </c>
      <c r="N19" s="290" t="str">
        <f>VLOOKUP(L19,'пр.взвешивания'!B6:Q56,3,FALSE)</f>
        <v>18.04.89 МС</v>
      </c>
      <c r="O19" s="291" t="str">
        <f>VLOOKUP(L19,'пр.взвешивания'!B6:R56,4,FALSE)</f>
        <v>ПФО Нижегородская Кстово ПР</v>
      </c>
      <c r="P19" s="78">
        <v>1</v>
      </c>
      <c r="Q19" s="85"/>
      <c r="R19" s="77">
        <v>4</v>
      </c>
      <c r="S19" s="76">
        <v>3</v>
      </c>
      <c r="T19" s="279">
        <f>SUM(P19:S19)</f>
        <v>8</v>
      </c>
      <c r="U19" s="192">
        <v>2</v>
      </c>
      <c r="V19" s="5"/>
      <c r="W19" s="5"/>
    </row>
    <row r="20" spans="1:23" ht="11.25" customHeight="1">
      <c r="A20" s="177"/>
      <c r="B20" s="214"/>
      <c r="C20" s="188"/>
      <c r="D20" s="190"/>
      <c r="E20" s="44">
        <v>0.42</v>
      </c>
      <c r="F20" s="40"/>
      <c r="G20" s="41">
        <v>2.1</v>
      </c>
      <c r="H20" s="32"/>
      <c r="I20" s="283" t="s">
        <v>157</v>
      </c>
      <c r="J20" s="279"/>
      <c r="K20" s="170"/>
      <c r="L20" s="177"/>
      <c r="M20" s="288"/>
      <c r="N20" s="288"/>
      <c r="O20" s="289"/>
      <c r="P20" s="86"/>
      <c r="Q20" s="87"/>
      <c r="R20" s="31">
        <v>1.59</v>
      </c>
      <c r="S20" s="88"/>
      <c r="T20" s="279"/>
      <c r="U20" s="192"/>
      <c r="V20" s="5"/>
      <c r="W20" s="5"/>
    </row>
    <row r="21" spans="1:23" ht="11.25" customHeight="1">
      <c r="A21" s="177">
        <v>8</v>
      </c>
      <c r="B21" s="213" t="str">
        <f>VLOOKUP(A21,'пр.взвешивания'!B6:E47,2,FALSE)</f>
        <v>ГОРЕЛИКОВА Анна Вадимовна</v>
      </c>
      <c r="C21" s="187" t="str">
        <f>VLOOKUP(A21,'пр.взвешивания'!B6:F58,3,FALSE)</f>
        <v>03.06.92  мс</v>
      </c>
      <c r="D21" s="189" t="str">
        <f>VLOOKUP(A21,'пр.взвешивания'!B6:G58,4,FALSE)</f>
        <v>ЮФО Краснодарский Крымск МО</v>
      </c>
      <c r="E21" s="42">
        <v>0</v>
      </c>
      <c r="F21" s="42">
        <v>4</v>
      </c>
      <c r="G21" s="43"/>
      <c r="H21" s="37">
        <v>3</v>
      </c>
      <c r="I21" s="37">
        <v>3</v>
      </c>
      <c r="J21" s="279">
        <f>SUM(E21:I21)</f>
        <v>10</v>
      </c>
      <c r="K21" s="170">
        <v>2</v>
      </c>
      <c r="L21" s="177">
        <v>17</v>
      </c>
      <c r="M21" s="290" t="str">
        <f>VLOOKUP(L21,'пр.взвешивания'!B6:C49,2,FALSE)</f>
        <v>ГАЛЛЯМОВА  Лилия Фанилевна</v>
      </c>
      <c r="N21" s="290" t="str">
        <f>VLOOKUP(L21,'пр.взвешивания'!B6:Q58,3,FALSE)</f>
        <v>18.06.88 кмс</v>
      </c>
      <c r="O21" s="291" t="str">
        <f>VLOOKUP(L21,'пр.взвешивания'!B6:R58,4,FALSE)</f>
        <v>УФО Свердловская обл МО</v>
      </c>
      <c r="P21" s="78">
        <v>1</v>
      </c>
      <c r="Q21" s="77">
        <v>0</v>
      </c>
      <c r="R21" s="89"/>
      <c r="S21" s="76">
        <v>3</v>
      </c>
      <c r="T21" s="279">
        <f>SUM(P21:S21)</f>
        <v>4</v>
      </c>
      <c r="U21" s="192">
        <v>3</v>
      </c>
      <c r="V21" s="5"/>
      <c r="W21" s="5"/>
    </row>
    <row r="22" spans="1:23" ht="11.25" customHeight="1">
      <c r="A22" s="177"/>
      <c r="B22" s="214"/>
      <c r="C22" s="188"/>
      <c r="D22" s="190"/>
      <c r="E22" s="44">
        <v>0.09</v>
      </c>
      <c r="F22" s="284" t="s">
        <v>158</v>
      </c>
      <c r="G22" s="45"/>
      <c r="H22" s="32"/>
      <c r="I22" s="32"/>
      <c r="J22" s="279"/>
      <c r="K22" s="170"/>
      <c r="L22" s="177"/>
      <c r="M22" s="288"/>
      <c r="N22" s="288"/>
      <c r="O22" s="289"/>
      <c r="P22" s="86"/>
      <c r="Q22" s="31">
        <v>1.59</v>
      </c>
      <c r="R22" s="87"/>
      <c r="S22" s="88"/>
      <c r="T22" s="279"/>
      <c r="U22" s="192"/>
      <c r="V22" s="5"/>
      <c r="W22" s="5"/>
    </row>
    <row r="23" spans="1:23" ht="11.25" customHeight="1">
      <c r="A23" s="177">
        <v>9</v>
      </c>
      <c r="B23" s="213" t="str">
        <f>VLOOKUP(A23,'пр.взвешивания'!B6:E49,2,FALSE)</f>
        <v>ПОЛЫГАЛОВА Карина Александровна</v>
      </c>
      <c r="C23" s="187" t="str">
        <f>VLOOKUP(A23,'пр.взвешивания'!B6:F60,3,FALSE)</f>
        <v>14.04.93 кмс</v>
      </c>
      <c r="D23" s="189" t="str">
        <f>VLOOKUP(A23,'пр.взвешивания'!B6:G60,4,FALSE)</f>
        <v>ПФО Пермский Краснокамск ПР</v>
      </c>
      <c r="E23" s="47">
        <v>0</v>
      </c>
      <c r="F23" s="47">
        <v>3</v>
      </c>
      <c r="G23" s="48">
        <v>0</v>
      </c>
      <c r="H23" s="49"/>
      <c r="I23" s="107">
        <v>0</v>
      </c>
      <c r="J23" s="279">
        <f>SUM(E23:I23)</f>
        <v>3</v>
      </c>
      <c r="K23" s="176">
        <v>4</v>
      </c>
      <c r="L23" s="177">
        <v>12</v>
      </c>
      <c r="M23" s="290" t="str">
        <f>VLOOKUP(L23,'пр.взвешивания'!B6:C51,2,FALSE)</f>
        <v>ТИТОВА Ольга Александровна</v>
      </c>
      <c r="N23" s="290" t="str">
        <f>VLOOKUP(L23,'пр.взвешивания'!B6:Q60,3,FALSE)</f>
        <v>13.02.90 мс</v>
      </c>
      <c r="O23" s="291" t="str">
        <f>VLOOKUP(L23,'пр.взвешивания'!B6:R60,4,FALSE)</f>
        <v>УФО Свердловская Красноуральск ПР</v>
      </c>
      <c r="P23" s="80">
        <v>0</v>
      </c>
      <c r="Q23" s="79">
        <v>0</v>
      </c>
      <c r="R23" s="79">
        <v>1</v>
      </c>
      <c r="S23" s="90"/>
      <c r="T23" s="279">
        <f>SUM(P23:S23)</f>
        <v>1</v>
      </c>
      <c r="U23" s="220">
        <v>4</v>
      </c>
      <c r="V23" s="5"/>
      <c r="W23" s="5"/>
    </row>
    <row r="24" spans="1:23" ht="11.25" customHeight="1" thickBot="1">
      <c r="A24" s="177"/>
      <c r="B24" s="214"/>
      <c r="C24" s="188"/>
      <c r="D24" s="190"/>
      <c r="E24" s="32">
        <v>0.33</v>
      </c>
      <c r="F24" s="44"/>
      <c r="G24" s="41"/>
      <c r="H24" s="50"/>
      <c r="I24" s="108"/>
      <c r="J24" s="279"/>
      <c r="K24" s="170"/>
      <c r="L24" s="178"/>
      <c r="M24" s="292"/>
      <c r="N24" s="292"/>
      <c r="O24" s="293"/>
      <c r="P24" s="91"/>
      <c r="Q24" s="92"/>
      <c r="R24" s="92"/>
      <c r="S24" s="93"/>
      <c r="T24" s="280"/>
      <c r="U24" s="221"/>
      <c r="V24" s="5"/>
      <c r="W24" s="5"/>
    </row>
    <row r="25" spans="1:23" ht="11.25" customHeight="1">
      <c r="A25" s="177">
        <v>10</v>
      </c>
      <c r="B25" s="213" t="str">
        <f>VLOOKUP(A25,'пр.взвешивания'!B6:E51,2,FALSE)</f>
        <v>ВАЛЕЕВА Лилия Ривгатовна</v>
      </c>
      <c r="C25" s="187" t="str">
        <f>VLOOKUP(A25,'пр.взвешивания'!B6:F62,3,FALSE)</f>
        <v>20.11.88 мс</v>
      </c>
      <c r="D25" s="189" t="str">
        <f>VLOOKUP(A25,'пр.взвешивания'!B6:G62,4,FALSE)</f>
        <v>ПФО Ульяновская, Димитровград ПР</v>
      </c>
      <c r="E25" s="42">
        <v>0</v>
      </c>
      <c r="F25" s="42">
        <v>4</v>
      </c>
      <c r="G25" s="36">
        <v>0</v>
      </c>
      <c r="H25" s="37">
        <v>3</v>
      </c>
      <c r="I25" s="109"/>
      <c r="J25" s="279">
        <f>SUM(E25:I25)</f>
        <v>7</v>
      </c>
      <c r="K25" s="170">
        <v>3</v>
      </c>
      <c r="L25" s="5"/>
      <c r="M25" s="294"/>
      <c r="N25" s="295"/>
      <c r="O25" s="294"/>
      <c r="P25" s="5"/>
      <c r="Q25" s="5"/>
      <c r="R25" s="5"/>
      <c r="S25" s="5"/>
      <c r="T25" s="5"/>
      <c r="U25" s="5"/>
      <c r="V25" s="5"/>
      <c r="W25" s="5"/>
    </row>
    <row r="26" spans="1:23" ht="11.25" customHeight="1" thickBot="1">
      <c r="A26" s="178"/>
      <c r="B26" s="215"/>
      <c r="C26" s="216"/>
      <c r="D26" s="217"/>
      <c r="E26" s="285" t="s">
        <v>160</v>
      </c>
      <c r="F26" s="285" t="s">
        <v>157</v>
      </c>
      <c r="G26" s="54" t="s">
        <v>159</v>
      </c>
      <c r="H26" s="55"/>
      <c r="I26" s="110"/>
      <c r="J26" s="280"/>
      <c r="K26" s="181"/>
      <c r="L26" s="5"/>
      <c r="M26" s="294"/>
      <c r="N26" s="295"/>
      <c r="O26" s="294"/>
      <c r="P26" s="5"/>
      <c r="Q26" s="5"/>
      <c r="R26" s="5"/>
      <c r="S26" s="5"/>
      <c r="T26" s="5"/>
      <c r="U26" s="5"/>
      <c r="V26" s="5"/>
      <c r="W26" s="5"/>
    </row>
    <row r="27" spans="1:23" ht="12" customHeight="1" thickBot="1">
      <c r="A27" s="57" t="s">
        <v>11</v>
      </c>
      <c r="B27" s="5"/>
      <c r="C27" s="62"/>
      <c r="D27" s="63"/>
      <c r="E27" s="58"/>
      <c r="F27" s="58"/>
      <c r="G27" s="58"/>
      <c r="H27" s="58"/>
      <c r="I27" s="58"/>
      <c r="J27" s="281"/>
      <c r="K27" s="58"/>
      <c r="L27" s="5"/>
      <c r="M27" s="294" t="s">
        <v>24</v>
      </c>
      <c r="N27" s="294"/>
      <c r="O27" s="294"/>
      <c r="P27" s="5"/>
      <c r="Q27" s="5" t="s">
        <v>25</v>
      </c>
      <c r="R27" s="5"/>
      <c r="S27" s="5"/>
      <c r="T27" s="5"/>
      <c r="U27" s="5"/>
      <c r="V27" s="5"/>
      <c r="W27" s="5"/>
    </row>
    <row r="28" spans="1:23" ht="11.25" customHeight="1" thickBot="1">
      <c r="A28" s="179">
        <v>11</v>
      </c>
      <c r="B28" s="218" t="str">
        <f>VLOOKUP(A28,'пр.взвешивания'!B6:E43,2,FALSE)</f>
        <v>НИКИТИНА Татьяна Геннадьевна</v>
      </c>
      <c r="C28" s="196" t="str">
        <f>VLOOKUP(A28,'пр.взвешивания'!B6:F65,3,FALSE)</f>
        <v>18.09.84 мс</v>
      </c>
      <c r="D28" s="199" t="str">
        <f>VLOOKUP(A28,'пр.взвешивания'!B6:G65,4,FALSE)</f>
        <v>ПФО Башкортостан Давлеканово МО</v>
      </c>
      <c r="E28" s="72"/>
      <c r="F28" s="25">
        <v>2</v>
      </c>
      <c r="G28" s="26">
        <v>3</v>
      </c>
      <c r="H28" s="27">
        <v>3</v>
      </c>
      <c r="I28" s="27">
        <v>4</v>
      </c>
      <c r="J28" s="278">
        <f>SUM(E28:I28)</f>
        <v>12</v>
      </c>
      <c r="K28" s="180">
        <v>1</v>
      </c>
      <c r="L28" s="179">
        <v>1</v>
      </c>
      <c r="M28" s="286" t="str">
        <f>VLOOKUP(L28,'пр.взвешивания'!B6:C45,2,FALSE)</f>
        <v>МИРЗОЯН Сусанна Кареновна</v>
      </c>
      <c r="N28" s="286" t="str">
        <f>VLOOKUP(L28,'пр.взвешивания'!B6:Q65,3,FALSE)</f>
        <v>20.01.86 змс </v>
      </c>
      <c r="O28" s="287" t="str">
        <f>VLOOKUP(L28,'пр.взвешивания'!B6:R65,4,FALSE)</f>
        <v>ПФО Пензенская Пенза ВС</v>
      </c>
      <c r="P28" s="5"/>
      <c r="Q28" s="5"/>
      <c r="R28" s="5"/>
      <c r="S28" s="5"/>
      <c r="T28" s="5"/>
      <c r="U28" s="5"/>
      <c r="V28" s="5"/>
      <c r="W28" s="5"/>
    </row>
    <row r="29" spans="1:23" ht="11.25" customHeight="1">
      <c r="A29" s="177"/>
      <c r="B29" s="214"/>
      <c r="C29" s="188"/>
      <c r="D29" s="190"/>
      <c r="E29" s="40"/>
      <c r="F29" s="30"/>
      <c r="G29" s="31"/>
      <c r="H29" s="32"/>
      <c r="I29" s="283" t="s">
        <v>161</v>
      </c>
      <c r="J29" s="279"/>
      <c r="K29" s="170"/>
      <c r="L29" s="177"/>
      <c r="M29" s="288"/>
      <c r="N29" s="288"/>
      <c r="O29" s="289"/>
      <c r="P29" s="301">
        <v>1</v>
      </c>
      <c r="Q29" s="60"/>
      <c r="R29" s="60"/>
      <c r="S29" s="60"/>
      <c r="T29" s="5"/>
      <c r="U29" s="5"/>
      <c r="V29" s="5"/>
      <c r="W29" s="5"/>
    </row>
    <row r="30" spans="1:23" ht="11.25" customHeight="1" thickBot="1">
      <c r="A30" s="177">
        <v>12</v>
      </c>
      <c r="B30" s="213" t="str">
        <f>VLOOKUP(A30,'пр.взвешивания'!B6:E45,2,FALSE)</f>
        <v>ТИТОВА Ольга Александровна</v>
      </c>
      <c r="C30" s="187" t="str">
        <f>VLOOKUP(A30,'пр.взвешивания'!B6:F67,3,FALSE)</f>
        <v>13.02.90 мс</v>
      </c>
      <c r="D30" s="189" t="str">
        <f>VLOOKUP(A30,'пр.взвешивания'!B6:G67,4,FALSE)</f>
        <v>УФО Свердловская Красноуральск ПР</v>
      </c>
      <c r="E30" s="42">
        <v>0</v>
      </c>
      <c r="F30" s="35"/>
      <c r="G30" s="48">
        <v>4</v>
      </c>
      <c r="H30" s="37">
        <v>3</v>
      </c>
      <c r="I30" s="37">
        <v>0</v>
      </c>
      <c r="J30" s="279">
        <f>SUM(E30:I30)</f>
        <v>7</v>
      </c>
      <c r="K30" s="170">
        <v>2</v>
      </c>
      <c r="L30" s="177">
        <v>18</v>
      </c>
      <c r="M30" s="290" t="str">
        <f>VLOOKUP(L30,'пр.взвешивания'!B6:C47,2,FALSE)</f>
        <v>КУЗЯЕВА Анна Владимировна</v>
      </c>
      <c r="N30" s="290" t="str">
        <f>VLOOKUP(L30,'пр.взвешивания'!B6:Q67,3,FALSE)</f>
        <v>18.04.89 МС</v>
      </c>
      <c r="O30" s="291" t="str">
        <f>VLOOKUP(L30,'пр.взвешивания'!B6:R67,4,FALSE)</f>
        <v>ПФО Нижегородская Кстово ПР</v>
      </c>
      <c r="P30" s="302" t="s">
        <v>170</v>
      </c>
      <c r="Q30" s="303"/>
      <c r="R30" s="304"/>
      <c r="S30" s="60"/>
      <c r="T30" s="5"/>
      <c r="U30" s="5"/>
      <c r="V30" s="5"/>
      <c r="W30" s="5"/>
    </row>
    <row r="31" spans="1:23" ht="11.25" customHeight="1" thickBot="1">
      <c r="A31" s="177"/>
      <c r="B31" s="214"/>
      <c r="C31" s="188"/>
      <c r="D31" s="190"/>
      <c r="E31" s="44"/>
      <c r="F31" s="40"/>
      <c r="G31" s="285" t="s">
        <v>157</v>
      </c>
      <c r="H31" s="32"/>
      <c r="I31" s="32"/>
      <c r="J31" s="279"/>
      <c r="K31" s="170"/>
      <c r="L31" s="178"/>
      <c r="M31" s="292"/>
      <c r="N31" s="296"/>
      <c r="O31" s="297"/>
      <c r="P31" s="60"/>
      <c r="Q31" s="305"/>
      <c r="R31" s="305"/>
      <c r="S31" s="301">
        <v>1</v>
      </c>
      <c r="T31" s="5"/>
      <c r="U31" s="5"/>
      <c r="V31" s="5"/>
      <c r="W31" s="5"/>
    </row>
    <row r="32" spans="1:23" ht="11.25" customHeight="1" thickBot="1">
      <c r="A32" s="177">
        <v>13</v>
      </c>
      <c r="B32" s="213" t="str">
        <f>VLOOKUP(A32,'пр.взвешивания'!B6:E47,2,FALSE)</f>
        <v>ЧЕРНЕЦОВА Наталья Борисовна</v>
      </c>
      <c r="C32" s="187" t="str">
        <f>VLOOKUP(A32,'пр.взвешивания'!B6:F69,3,FALSE)</f>
        <v>04.05.86 мс</v>
      </c>
      <c r="D32" s="189" t="str">
        <f>VLOOKUP(A32,'пр.взвешивания'!B6:G69,4,FALSE)</f>
        <v>МОСКВА МКС</v>
      </c>
      <c r="E32" s="42">
        <v>0</v>
      </c>
      <c r="F32" s="37">
        <v>0</v>
      </c>
      <c r="G32" s="43"/>
      <c r="H32" s="37">
        <v>0</v>
      </c>
      <c r="I32" s="37">
        <v>3</v>
      </c>
      <c r="J32" s="279">
        <f>SUM(E32:I32)</f>
        <v>3</v>
      </c>
      <c r="K32" s="170">
        <v>5</v>
      </c>
      <c r="L32" s="222">
        <v>11</v>
      </c>
      <c r="M32" s="298" t="str">
        <f>VLOOKUP(L32,'пр.взвешивания'!B6:C49,2,FALSE)</f>
        <v>НИКИТИНА Татьяна Геннадьевна</v>
      </c>
      <c r="N32" s="286" t="str">
        <f>VLOOKUP(L32,'пр.взвешивания'!B6:Q69,3,FALSE)</f>
        <v>18.09.84 мс</v>
      </c>
      <c r="O32" s="287" t="str">
        <f>VLOOKUP(L32,'пр.взвешивания'!B6:R69,4,FALSE)</f>
        <v>ПФО Башкортостан Давлеканово МО</v>
      </c>
      <c r="P32" s="60"/>
      <c r="Q32" s="305"/>
      <c r="R32" s="305"/>
      <c r="S32" s="302" t="s">
        <v>171</v>
      </c>
      <c r="T32" s="5"/>
      <c r="U32" s="5"/>
      <c r="V32" s="5"/>
      <c r="W32" s="5"/>
    </row>
    <row r="33" spans="1:23" ht="11.25" customHeight="1">
      <c r="A33" s="177"/>
      <c r="B33" s="214"/>
      <c r="C33" s="188"/>
      <c r="D33" s="190"/>
      <c r="E33" s="44"/>
      <c r="F33" s="283" t="s">
        <v>157</v>
      </c>
      <c r="G33" s="45"/>
      <c r="H33" s="283" t="s">
        <v>157</v>
      </c>
      <c r="I33" s="32"/>
      <c r="J33" s="279"/>
      <c r="K33" s="170"/>
      <c r="L33" s="177"/>
      <c r="M33" s="288"/>
      <c r="N33" s="288"/>
      <c r="O33" s="289"/>
      <c r="P33" s="301">
        <v>6</v>
      </c>
      <c r="Q33" s="306"/>
      <c r="R33" s="307"/>
      <c r="S33" s="60"/>
      <c r="T33" s="5"/>
      <c r="U33" s="5"/>
      <c r="V33" s="5"/>
      <c r="W33" s="5"/>
    </row>
    <row r="34" spans="1:23" ht="11.25" customHeight="1" thickBot="1">
      <c r="A34" s="177">
        <v>14</v>
      </c>
      <c r="B34" s="213" t="str">
        <f>VLOOKUP(A34,'пр.взвешивания'!B6:E49,2,FALSE)</f>
        <v>ТАРТЫКОВА Надежда Зиннатовна</v>
      </c>
      <c r="C34" s="187" t="str">
        <f>VLOOKUP(A34,'пр.взвешивания'!B6:F71,3,FALSE)</f>
        <v>21.05.90 мс</v>
      </c>
      <c r="D34" s="189" t="str">
        <f>VLOOKUP(A34,'пр.взвешивания'!B6:G71,4,FALSE)</f>
        <v>СФО Кемеровская Юрга МО</v>
      </c>
      <c r="E34" s="47">
        <v>0</v>
      </c>
      <c r="F34" s="47">
        <v>0</v>
      </c>
      <c r="G34" s="48">
        <v>4</v>
      </c>
      <c r="H34" s="49"/>
      <c r="I34" s="107">
        <v>0</v>
      </c>
      <c r="J34" s="279">
        <f>SUM(E34:I34)</f>
        <v>4</v>
      </c>
      <c r="K34" s="176">
        <v>4</v>
      </c>
      <c r="L34" s="177">
        <v>6</v>
      </c>
      <c r="M34" s="299" t="str">
        <f>VLOOKUP(L34,'пр.взвешивания'!B6:C45,2,FALSE)</f>
        <v>АЛИЕВА Диана Владиславовна</v>
      </c>
      <c r="N34" s="290" t="str">
        <f>VLOOKUP(L34,'пр.взвешивания'!B6:Q71,3,FALSE)</f>
        <v>02.11.89 мскмк</v>
      </c>
      <c r="O34" s="291" t="str">
        <f>VLOOKUP(L34,'пр.взвешивания'!B6:R71,4,FALSE)</f>
        <v>МОСКВА МКС</v>
      </c>
      <c r="P34" s="302" t="s">
        <v>170</v>
      </c>
      <c r="Q34" s="60"/>
      <c r="R34" s="60"/>
      <c r="S34" s="60"/>
      <c r="T34" s="5"/>
      <c r="U34" s="5"/>
      <c r="V34" s="5"/>
      <c r="W34" s="5"/>
    </row>
    <row r="35" spans="1:23" ht="11.25" customHeight="1" thickBot="1">
      <c r="A35" s="177"/>
      <c r="B35" s="214"/>
      <c r="C35" s="188"/>
      <c r="D35" s="190"/>
      <c r="E35" s="44"/>
      <c r="F35" s="44"/>
      <c r="G35" s="285" t="s">
        <v>157</v>
      </c>
      <c r="H35" s="50"/>
      <c r="I35" s="108"/>
      <c r="J35" s="279"/>
      <c r="K35" s="170"/>
      <c r="L35" s="178"/>
      <c r="M35" s="300"/>
      <c r="N35" s="292"/>
      <c r="O35" s="293"/>
      <c r="P35" s="5"/>
      <c r="Q35" s="5"/>
      <c r="R35" s="5"/>
      <c r="S35" s="5"/>
      <c r="T35" s="5"/>
      <c r="U35" s="5"/>
      <c r="V35" s="5"/>
      <c r="W35" s="5"/>
    </row>
    <row r="36" spans="1:23" ht="11.25" customHeight="1">
      <c r="A36" s="177">
        <v>15</v>
      </c>
      <c r="B36" s="213" t="str">
        <f>VLOOKUP(A36,'пр.взвешивания'!B6:E51,2,FALSE)</f>
        <v>МАКАРОВА Ирина Сергеевна</v>
      </c>
      <c r="C36" s="187" t="str">
        <f>VLOOKUP(A36,'пр.взвешивания'!B6:F73,3,FALSE)</f>
        <v>17.04.91 КМС</v>
      </c>
      <c r="D36" s="189" t="str">
        <f>VLOOKUP(A36,'пр.взвешивания'!B6:G73,4,FALSE)</f>
        <v>УФО Челябинск РССС</v>
      </c>
      <c r="E36" s="42">
        <v>0</v>
      </c>
      <c r="F36" s="42">
        <v>2</v>
      </c>
      <c r="G36" s="36">
        <v>1</v>
      </c>
      <c r="H36" s="37">
        <v>3</v>
      </c>
      <c r="I36" s="109"/>
      <c r="J36" s="279">
        <f>SUM(E36:I36)</f>
        <v>6</v>
      </c>
      <c r="K36" s="170">
        <v>3</v>
      </c>
      <c r="L36" s="5"/>
      <c r="M36" s="61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1.25" customHeight="1" thickBot="1">
      <c r="A37" s="178"/>
      <c r="B37" s="215"/>
      <c r="C37" s="216"/>
      <c r="D37" s="217"/>
      <c r="E37" s="283" t="s">
        <v>161</v>
      </c>
      <c r="F37" s="53"/>
      <c r="G37" s="54"/>
      <c r="H37" s="55"/>
      <c r="I37" s="110"/>
      <c r="J37" s="280"/>
      <c r="K37" s="18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" customHeight="1" thickBot="1">
      <c r="A38" s="57" t="s">
        <v>12</v>
      </c>
      <c r="B38" s="5"/>
      <c r="C38" s="62"/>
      <c r="D38" s="63"/>
      <c r="E38" s="58"/>
      <c r="F38" s="58"/>
      <c r="G38" s="58"/>
      <c r="H38" s="58"/>
      <c r="I38" s="58"/>
      <c r="J38" s="281"/>
      <c r="K38" s="5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1.25" customHeight="1">
      <c r="A39" s="179">
        <v>16</v>
      </c>
      <c r="B39" s="218" t="str">
        <f>VLOOKUP(A39,'пр.взвешивания'!B6:E43,2,FALSE)</f>
        <v>Тарасова Ольга Юрьевна</v>
      </c>
      <c r="C39" s="196" t="str">
        <f>VLOOKUP(A39,'пр.взвешивания'!B6:F76,3,FALSE)</f>
        <v>25.08.93 кмс</v>
      </c>
      <c r="D39" s="199" t="str">
        <f>VLOOKUP(A39,'пр.взвешивания'!B6:G76,4,FALSE)</f>
        <v>Москва МКС</v>
      </c>
      <c r="E39" s="24"/>
      <c r="F39" s="25">
        <v>0</v>
      </c>
      <c r="G39" s="26">
        <v>0</v>
      </c>
      <c r="H39" s="28">
        <v>3</v>
      </c>
      <c r="I39" s="48"/>
      <c r="J39" s="278">
        <f>SUM(E39:I39)</f>
        <v>3</v>
      </c>
      <c r="K39" s="180">
        <v>3</v>
      </c>
      <c r="L39" s="59"/>
      <c r="M39" s="59"/>
      <c r="N39" s="59"/>
      <c r="O39" s="59"/>
      <c r="P39" s="59"/>
      <c r="Q39" s="59"/>
      <c r="R39" s="66"/>
      <c r="S39" s="66"/>
      <c r="T39" s="66"/>
      <c r="U39" s="66"/>
      <c r="V39" s="5"/>
      <c r="W39" s="5"/>
    </row>
    <row r="40" spans="1:23" ht="11.25" customHeight="1">
      <c r="A40" s="177"/>
      <c r="B40" s="214"/>
      <c r="C40" s="188"/>
      <c r="D40" s="190"/>
      <c r="E40" s="29"/>
      <c r="F40" s="30">
        <f>HYPERLINK(круги!P73)</f>
      </c>
      <c r="G40" s="31">
        <f>HYPERLINK(круги!P84)</f>
      </c>
      <c r="H40" s="33">
        <f>HYPERLINK(круги!P95)</f>
      </c>
      <c r="I40" s="67"/>
      <c r="J40" s="279"/>
      <c r="K40" s="170"/>
      <c r="L40" s="64"/>
      <c r="M40" s="64"/>
      <c r="N40" s="64"/>
      <c r="O40" s="65"/>
      <c r="P40" s="65"/>
      <c r="Q40" s="65"/>
      <c r="R40" s="66"/>
      <c r="S40" s="66"/>
      <c r="T40" s="66"/>
      <c r="U40" s="66"/>
      <c r="V40" s="5"/>
      <c r="W40" s="5"/>
    </row>
    <row r="41" spans="1:23" ht="11.25" customHeight="1">
      <c r="A41" s="177">
        <v>17</v>
      </c>
      <c r="B41" s="213" t="str">
        <f>VLOOKUP(A41,'пр.взвешивания'!B6:E45,2,FALSE)</f>
        <v>ГАЛЛЯМОВА  Лилия Фанилевна</v>
      </c>
      <c r="C41" s="187" t="str">
        <f>VLOOKUP(A41,'пр.взвешивания'!B6:F78,3,FALSE)</f>
        <v>18.06.88 кмс</v>
      </c>
      <c r="D41" s="189" t="str">
        <f>VLOOKUP(A41,'пр.взвешивания'!B6:G78,4,FALSE)</f>
        <v>УФО Свердловская обл МО</v>
      </c>
      <c r="E41" s="34">
        <v>3</v>
      </c>
      <c r="F41" s="35"/>
      <c r="G41" s="36">
        <v>0</v>
      </c>
      <c r="H41" s="38">
        <v>3</v>
      </c>
      <c r="I41" s="48"/>
      <c r="J41" s="279">
        <f>SUM(E41:I41)</f>
        <v>6</v>
      </c>
      <c r="K41" s="170">
        <v>2</v>
      </c>
      <c r="L41" s="64"/>
      <c r="M41" s="5"/>
      <c r="N41" s="5"/>
      <c r="O41" s="5"/>
      <c r="P41" s="5"/>
      <c r="Q41" s="5"/>
      <c r="R41" s="105"/>
      <c r="S41" s="105"/>
      <c r="T41" s="105"/>
      <c r="U41" s="64"/>
      <c r="V41" s="5"/>
      <c r="W41" s="5"/>
    </row>
    <row r="42" spans="1:23" ht="11.25" customHeight="1">
      <c r="A42" s="177"/>
      <c r="B42" s="214"/>
      <c r="C42" s="188"/>
      <c r="D42" s="190"/>
      <c r="E42" s="39">
        <f>HYPERLINK(круги!P75)</f>
      </c>
      <c r="F42" s="40"/>
      <c r="G42" s="31">
        <v>1.59</v>
      </c>
      <c r="H42" s="33">
        <f>HYPERLINK(круги!P88)</f>
      </c>
      <c r="I42" s="67"/>
      <c r="J42" s="279"/>
      <c r="K42" s="170"/>
      <c r="L42" s="65"/>
      <c r="M42" s="97" t="str">
        <f>HYPERLINK('[2]реквизиты'!$A$6)</f>
        <v>Гл. судья, судья МК</v>
      </c>
      <c r="N42" s="120"/>
      <c r="O42" s="120"/>
      <c r="P42" s="103"/>
      <c r="Q42" s="121"/>
      <c r="R42" s="122" t="str">
        <f>HYPERLINK('[2]реквизиты'!$G$6)</f>
        <v>Е.А. Борков</v>
      </c>
      <c r="S42" s="103"/>
      <c r="T42" s="2"/>
      <c r="V42" s="5"/>
      <c r="W42" s="5"/>
    </row>
    <row r="43" spans="1:23" ht="11.25" customHeight="1">
      <c r="A43" s="177">
        <v>18</v>
      </c>
      <c r="B43" s="213" t="str">
        <f>VLOOKUP(A43,'пр.взвешивания'!B6:E47,2,FALSE)</f>
        <v>КУЗЯЕВА Анна Владимировна</v>
      </c>
      <c r="C43" s="187" t="str">
        <f>VLOOKUP(A43,'пр.взвешивания'!B6:F80,3,FALSE)</f>
        <v>18.04.89 МС</v>
      </c>
      <c r="D43" s="189" t="str">
        <f>VLOOKUP(A43,'пр.взвешивания'!B6:G80,4,FALSE)</f>
        <v>ПФО Нижегородская Кстово ПР</v>
      </c>
      <c r="E43" s="34">
        <v>3</v>
      </c>
      <c r="F43" s="42">
        <v>4</v>
      </c>
      <c r="G43" s="43"/>
      <c r="H43" s="38">
        <v>3</v>
      </c>
      <c r="I43" s="48"/>
      <c r="J43" s="279">
        <f>SUM(E43:I43)</f>
        <v>10</v>
      </c>
      <c r="K43" s="170">
        <v>1</v>
      </c>
      <c r="L43" s="64"/>
      <c r="M43" s="98"/>
      <c r="N43" s="120"/>
      <c r="O43" s="120"/>
      <c r="P43" s="103"/>
      <c r="Q43" s="121"/>
      <c r="R43" s="123" t="str">
        <f>HYPERLINK('[2]реквизиты'!$G$7)</f>
        <v>/г. Москва/</v>
      </c>
      <c r="S43" s="103"/>
      <c r="T43" s="2"/>
      <c r="V43" s="5"/>
      <c r="W43" s="5"/>
    </row>
    <row r="44" spans="1:23" ht="11.25" customHeight="1">
      <c r="A44" s="177"/>
      <c r="B44" s="214"/>
      <c r="C44" s="188"/>
      <c r="D44" s="190"/>
      <c r="E44" s="39">
        <f>HYPERLINK(круги!P86)</f>
      </c>
      <c r="F44" s="31">
        <v>1.59</v>
      </c>
      <c r="G44" s="45"/>
      <c r="H44" s="33">
        <f>HYPERLINK(круги!P179)</f>
      </c>
      <c r="I44" s="67"/>
      <c r="J44" s="279"/>
      <c r="K44" s="170"/>
      <c r="L44" s="64"/>
      <c r="M44" s="10"/>
      <c r="N44" s="106"/>
      <c r="O44" s="106"/>
      <c r="P44" s="2"/>
      <c r="Q44" s="103"/>
      <c r="R44" s="103"/>
      <c r="S44" s="2"/>
      <c r="T44" s="2"/>
      <c r="V44" s="5"/>
      <c r="W44" s="5"/>
    </row>
    <row r="45" spans="1:23" ht="11.25" customHeight="1">
      <c r="A45" s="177">
        <v>19</v>
      </c>
      <c r="B45" s="213" t="str">
        <f>VLOOKUP(A45,'пр.взвешивания'!B6:E49,2,FALSE)</f>
        <v>ВАСИЛЬЕВА Мария Зиновьевна</v>
      </c>
      <c r="C45" s="209" t="str">
        <f>VLOOKUP(A45,'пр.взвешивания'!B6:F82,3,FALSE)</f>
        <v>06.11.87 МС</v>
      </c>
      <c r="D45" s="211" t="str">
        <f>VLOOKUP(A45,'пр.взвешивания'!B6:G82,4,FALSE)</f>
        <v>СЗФО Псковская В.Луки РССС</v>
      </c>
      <c r="E45" s="46">
        <v>1</v>
      </c>
      <c r="F45" s="47">
        <v>0</v>
      </c>
      <c r="G45" s="48">
        <v>0</v>
      </c>
      <c r="H45" s="71"/>
      <c r="I45" s="48"/>
      <c r="J45" s="279">
        <f>SUM(E45:I45)</f>
        <v>1</v>
      </c>
      <c r="K45" s="176">
        <v>4</v>
      </c>
      <c r="L45" s="65"/>
      <c r="M45" s="97" t="str">
        <f>HYPERLINK('[3]реквизиты'!$A$22)</f>
        <v>Гл. секретарь, судья МК</v>
      </c>
      <c r="N45" s="120"/>
      <c r="O45" s="120"/>
      <c r="P45" s="103"/>
      <c r="Q45" s="121"/>
      <c r="R45" s="122" t="str">
        <f>HYPERLINK('[2]реквизиты'!$G$8)</f>
        <v>Р.М. Закиров</v>
      </c>
      <c r="S45" s="103"/>
      <c r="T45" s="2"/>
      <c r="V45" s="5"/>
      <c r="W45" s="5"/>
    </row>
    <row r="46" spans="1:23" ht="11.25" customHeight="1" thickBot="1">
      <c r="A46" s="178"/>
      <c r="B46" s="215"/>
      <c r="C46" s="210"/>
      <c r="D46" s="212"/>
      <c r="E46" s="52">
        <f>HYPERLINK(круги!P97)</f>
      </c>
      <c r="F46" s="53">
        <f>HYPERLINK(круги!P90)</f>
      </c>
      <c r="G46" s="54">
        <f>HYPERLINK(круги!P77)</f>
      </c>
      <c r="H46" s="56"/>
      <c r="I46" s="67"/>
      <c r="J46" s="280"/>
      <c r="K46" s="181"/>
      <c r="L46" s="5"/>
      <c r="M46" s="102"/>
      <c r="N46" s="124"/>
      <c r="O46" s="124"/>
      <c r="P46" s="103"/>
      <c r="Q46" s="103"/>
      <c r="R46" s="123" t="str">
        <f>HYPERLINK('[2]реквизиты'!$G$9)</f>
        <v>/г. Пермь/</v>
      </c>
      <c r="S46" s="103"/>
      <c r="T46" s="2"/>
      <c r="V46" s="5"/>
      <c r="W46" s="5"/>
    </row>
    <row r="47" spans="1:23" ht="11.25" customHeight="1">
      <c r="A47" s="200"/>
      <c r="B47" s="201"/>
      <c r="C47" s="203"/>
      <c r="D47" s="205"/>
      <c r="E47" s="48"/>
      <c r="F47" s="48"/>
      <c r="G47" s="48"/>
      <c r="H47" s="48"/>
      <c r="I47" s="69"/>
      <c r="J47" s="207"/>
      <c r="K47" s="200"/>
      <c r="L47" s="5"/>
      <c r="M47" s="5"/>
      <c r="N47" s="59"/>
      <c r="O47" s="59"/>
      <c r="P47" s="59"/>
      <c r="Q47" s="59"/>
      <c r="R47" s="59"/>
      <c r="S47" s="59"/>
      <c r="T47" s="59"/>
      <c r="U47" s="5"/>
      <c r="V47" s="5"/>
      <c r="W47" s="5"/>
    </row>
    <row r="48" spans="1:23" ht="11.25" customHeight="1">
      <c r="A48" s="200"/>
      <c r="B48" s="202"/>
      <c r="C48" s="204"/>
      <c r="D48" s="206"/>
      <c r="E48" s="67"/>
      <c r="F48" s="67"/>
      <c r="G48" s="67"/>
      <c r="H48" s="67"/>
      <c r="I48" s="70"/>
      <c r="J48" s="208"/>
      <c r="K48" s="200"/>
      <c r="L48" s="5"/>
      <c r="M48" s="5"/>
      <c r="N48" s="59"/>
      <c r="O48" s="59"/>
      <c r="P48" s="59"/>
      <c r="Q48" s="59"/>
      <c r="R48" s="59"/>
      <c r="S48" s="59"/>
      <c r="T48" s="59"/>
      <c r="U48" s="5"/>
      <c r="V48" s="5"/>
      <c r="W48" s="5"/>
    </row>
    <row r="49" spans="1:23" ht="12.75">
      <c r="A49" s="5"/>
      <c r="B49" s="5"/>
      <c r="C49" s="60"/>
      <c r="D49" s="5"/>
      <c r="E49" s="5"/>
      <c r="F49" s="5"/>
      <c r="G49" s="5"/>
      <c r="H49" s="5"/>
      <c r="I49" s="5"/>
      <c r="J49" s="58"/>
      <c r="K49" s="5"/>
      <c r="L49" s="5"/>
      <c r="M49" s="5"/>
      <c r="N49" s="59"/>
      <c r="O49" s="59"/>
      <c r="P49" s="59"/>
      <c r="Q49" s="59"/>
      <c r="R49" s="59"/>
      <c r="S49" s="59"/>
      <c r="T49" s="59"/>
      <c r="U49" s="5"/>
      <c r="V49" s="5"/>
      <c r="W49" s="5"/>
    </row>
    <row r="50" spans="1:23" ht="12.75">
      <c r="A50" s="5"/>
      <c r="B50" s="5"/>
      <c r="C50" s="60"/>
      <c r="D50" s="5"/>
      <c r="E50" s="5"/>
      <c r="F50" s="5"/>
      <c r="G50" s="5"/>
      <c r="H50" s="5"/>
      <c r="I50" s="5"/>
      <c r="J50" s="58"/>
      <c r="K50" s="5"/>
      <c r="L50" s="5"/>
      <c r="M50" s="5"/>
      <c r="N50" s="59"/>
      <c r="O50" s="59"/>
      <c r="P50" s="59"/>
      <c r="Q50" s="59"/>
      <c r="R50" s="59"/>
      <c r="S50" s="59"/>
      <c r="T50" s="59"/>
      <c r="U50" s="5"/>
      <c r="V50" s="5"/>
      <c r="W50" s="5"/>
    </row>
    <row r="51" spans="1:23" ht="12.75">
      <c r="A51" s="5"/>
      <c r="B51" s="5"/>
      <c r="C51" s="60"/>
      <c r="D51" s="5"/>
      <c r="E51" s="5"/>
      <c r="F51" s="5"/>
      <c r="G51" s="5"/>
      <c r="H51" s="5"/>
      <c r="I51" s="5"/>
      <c r="J51" s="58"/>
      <c r="K51" s="5"/>
      <c r="L51" s="5"/>
      <c r="M51" s="5"/>
      <c r="N51" s="59"/>
      <c r="O51" s="59"/>
      <c r="P51" s="59"/>
      <c r="Q51" s="59"/>
      <c r="R51" s="59"/>
      <c r="S51" s="59"/>
      <c r="T51" s="59"/>
      <c r="U51" s="5"/>
      <c r="V51" s="5"/>
      <c r="W51" s="5"/>
    </row>
    <row r="52" spans="1:23" ht="12.75">
      <c r="A52" s="5"/>
      <c r="B52" s="5"/>
      <c r="C52" s="60"/>
      <c r="D52" s="5"/>
      <c r="E52" s="5"/>
      <c r="F52" s="5"/>
      <c r="G52" s="5"/>
      <c r="H52" s="5"/>
      <c r="I52" s="5"/>
      <c r="J52" s="5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>
      <c r="A53" s="5"/>
      <c r="B53" s="5"/>
      <c r="C53" s="60"/>
      <c r="D53" s="5"/>
      <c r="E53" s="5"/>
      <c r="F53" s="5"/>
      <c r="G53" s="5"/>
      <c r="H53" s="5"/>
      <c r="I53" s="5"/>
      <c r="J53" s="5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>
      <c r="A54" s="5"/>
      <c r="B54" s="5"/>
      <c r="C54" s="60"/>
      <c r="D54" s="5"/>
      <c r="E54" s="5"/>
      <c r="F54" s="5"/>
      <c r="G54" s="5"/>
      <c r="H54" s="5"/>
      <c r="I54" s="5"/>
      <c r="J54" s="5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3:10" ht="12.75">
      <c r="C55" s="7"/>
      <c r="J55" s="20"/>
    </row>
    <row r="56" spans="3:10" ht="12.75">
      <c r="C56" s="7"/>
      <c r="J56" s="20"/>
    </row>
    <row r="57" spans="3:10" ht="12.75">
      <c r="C57" s="7"/>
      <c r="J57" s="20"/>
    </row>
    <row r="58" spans="3:10" ht="12.75">
      <c r="C58" s="7"/>
      <c r="J58" s="20"/>
    </row>
    <row r="59" spans="3:10" ht="12.75">
      <c r="C59" s="7"/>
      <c r="J59" s="20"/>
    </row>
    <row r="60" spans="3:10" ht="12.75">
      <c r="C60" s="7"/>
      <c r="J60" s="20"/>
    </row>
    <row r="61" spans="3:10" ht="12.75">
      <c r="C61" s="7"/>
      <c r="J61" s="20"/>
    </row>
    <row r="62" spans="3:10" ht="12.75">
      <c r="C62" s="7"/>
      <c r="J62" s="20"/>
    </row>
    <row r="63" spans="3:10" ht="12.75">
      <c r="C63" s="7"/>
      <c r="J63" s="20"/>
    </row>
    <row r="64" spans="3:10" ht="12.75">
      <c r="C64" s="7"/>
      <c r="J64" s="20"/>
    </row>
    <row r="65" spans="3:10" ht="12.75">
      <c r="C65" s="7"/>
      <c r="J65" s="20"/>
    </row>
    <row r="66" spans="3:10" ht="12.75">
      <c r="C66" s="7"/>
      <c r="J66" s="20"/>
    </row>
    <row r="67" spans="3:10" ht="12.75">
      <c r="C67" s="7"/>
      <c r="J67" s="20"/>
    </row>
    <row r="68" spans="3:10" ht="12.75">
      <c r="C68" s="7"/>
      <c r="J68" s="20"/>
    </row>
    <row r="69" spans="3:10" ht="12.75">
      <c r="C69" s="7"/>
      <c r="J69" s="20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</sheetData>
  <sheetProtection/>
  <mergeCells count="203">
    <mergeCell ref="L34:L35"/>
    <mergeCell ref="M34:M35"/>
    <mergeCell ref="N34:N35"/>
    <mergeCell ref="O34:O35"/>
    <mergeCell ref="O32:O33"/>
    <mergeCell ref="L30:L31"/>
    <mergeCell ref="M30:M31"/>
    <mergeCell ref="N30:N31"/>
    <mergeCell ref="O30:O31"/>
    <mergeCell ref="L32:L33"/>
    <mergeCell ref="M32:M33"/>
    <mergeCell ref="N32:N33"/>
    <mergeCell ref="L28:L29"/>
    <mergeCell ref="M28:M29"/>
    <mergeCell ref="N28:N29"/>
    <mergeCell ref="O28:O29"/>
    <mergeCell ref="T23:T24"/>
    <mergeCell ref="U23:U24"/>
    <mergeCell ref="L21:L22"/>
    <mergeCell ref="M21:M22"/>
    <mergeCell ref="O23:O24"/>
    <mergeCell ref="L23:L24"/>
    <mergeCell ref="M23:M24"/>
    <mergeCell ref="N23:N24"/>
    <mergeCell ref="T19:T20"/>
    <mergeCell ref="U19:U20"/>
    <mergeCell ref="O21:O22"/>
    <mergeCell ref="N19:N20"/>
    <mergeCell ref="O19:O20"/>
    <mergeCell ref="T21:T22"/>
    <mergeCell ref="U21:U22"/>
    <mergeCell ref="N21:N22"/>
    <mergeCell ref="K17:K18"/>
    <mergeCell ref="A19:A20"/>
    <mergeCell ref="B19:B20"/>
    <mergeCell ref="C19:C20"/>
    <mergeCell ref="D19:D20"/>
    <mergeCell ref="J19:J20"/>
    <mergeCell ref="K19:K20"/>
    <mergeCell ref="B17:B18"/>
    <mergeCell ref="C17:C18"/>
    <mergeCell ref="D17:D18"/>
    <mergeCell ref="C14:C15"/>
    <mergeCell ref="C12:C13"/>
    <mergeCell ref="D12:D13"/>
    <mergeCell ref="C23:C24"/>
    <mergeCell ref="C21:C22"/>
    <mergeCell ref="D21:D22"/>
    <mergeCell ref="A14:A15"/>
    <mergeCell ref="C28:C29"/>
    <mergeCell ref="D28:D29"/>
    <mergeCell ref="D14:D15"/>
    <mergeCell ref="A23:A24"/>
    <mergeCell ref="B23:B24"/>
    <mergeCell ref="A25:A26"/>
    <mergeCell ref="B25:B26"/>
    <mergeCell ref="C25:C26"/>
    <mergeCell ref="B14:B15"/>
    <mergeCell ref="J28:J29"/>
    <mergeCell ref="K28:K29"/>
    <mergeCell ref="K21:K22"/>
    <mergeCell ref="D23:D24"/>
    <mergeCell ref="K23:K24"/>
    <mergeCell ref="J25:J26"/>
    <mergeCell ref="K25:K26"/>
    <mergeCell ref="D25:D26"/>
    <mergeCell ref="J21:J22"/>
    <mergeCell ref="J23:J24"/>
    <mergeCell ref="B28:B29"/>
    <mergeCell ref="A30:A31"/>
    <mergeCell ref="B30:B31"/>
    <mergeCell ref="C32:C33"/>
    <mergeCell ref="A32:A33"/>
    <mergeCell ref="B32:B33"/>
    <mergeCell ref="A28:A29"/>
    <mergeCell ref="J30:J31"/>
    <mergeCell ref="K30:K31"/>
    <mergeCell ref="C30:C31"/>
    <mergeCell ref="D30:D31"/>
    <mergeCell ref="J32:J33"/>
    <mergeCell ref="D32:D33"/>
    <mergeCell ref="K32:K33"/>
    <mergeCell ref="K34:K35"/>
    <mergeCell ref="J34:J35"/>
    <mergeCell ref="J36:J37"/>
    <mergeCell ref="K36:K37"/>
    <mergeCell ref="A36:A37"/>
    <mergeCell ref="A34:A35"/>
    <mergeCell ref="B34:B35"/>
    <mergeCell ref="C34:C35"/>
    <mergeCell ref="D34:D35"/>
    <mergeCell ref="B36:B37"/>
    <mergeCell ref="C36:C37"/>
    <mergeCell ref="D36:D37"/>
    <mergeCell ref="K39:K40"/>
    <mergeCell ref="A39:A40"/>
    <mergeCell ref="B39:B40"/>
    <mergeCell ref="C39:C40"/>
    <mergeCell ref="D39:D40"/>
    <mergeCell ref="K41:K42"/>
    <mergeCell ref="A43:A44"/>
    <mergeCell ref="B43:B44"/>
    <mergeCell ref="C43:C44"/>
    <mergeCell ref="D43:D44"/>
    <mergeCell ref="J43:J44"/>
    <mergeCell ref="K43:K44"/>
    <mergeCell ref="A41:A42"/>
    <mergeCell ref="B41:B42"/>
    <mergeCell ref="C41:C42"/>
    <mergeCell ref="D45:D46"/>
    <mergeCell ref="A17:A18"/>
    <mergeCell ref="J45:J46"/>
    <mergeCell ref="A21:A22"/>
    <mergeCell ref="B21:B22"/>
    <mergeCell ref="A45:A46"/>
    <mergeCell ref="B45:B46"/>
    <mergeCell ref="J41:J42"/>
    <mergeCell ref="D41:D42"/>
    <mergeCell ref="J39:J40"/>
    <mergeCell ref="A12:A13"/>
    <mergeCell ref="B12:B13"/>
    <mergeCell ref="K45:K46"/>
    <mergeCell ref="A47:A48"/>
    <mergeCell ref="B47:B48"/>
    <mergeCell ref="C47:C48"/>
    <mergeCell ref="D47:D48"/>
    <mergeCell ref="J47:J48"/>
    <mergeCell ref="K47:K48"/>
    <mergeCell ref="C45:C46"/>
    <mergeCell ref="T4:T5"/>
    <mergeCell ref="U4:U5"/>
    <mergeCell ref="N4:N5"/>
    <mergeCell ref="O4:O5"/>
    <mergeCell ref="B4:B5"/>
    <mergeCell ref="C4:C5"/>
    <mergeCell ref="K4:K5"/>
    <mergeCell ref="P4:S4"/>
    <mergeCell ref="D6:D7"/>
    <mergeCell ref="L8:L9"/>
    <mergeCell ref="M8:M9"/>
    <mergeCell ref="N8:N9"/>
    <mergeCell ref="L4:L5"/>
    <mergeCell ref="M4:M5"/>
    <mergeCell ref="D4:D5"/>
    <mergeCell ref="M6:M7"/>
    <mergeCell ref="U17:U18"/>
    <mergeCell ref="T10:T11"/>
    <mergeCell ref="U10:U11"/>
    <mergeCell ref="A4:A5"/>
    <mergeCell ref="A10:A11"/>
    <mergeCell ref="B10:B11"/>
    <mergeCell ref="C10:C11"/>
    <mergeCell ref="A6:A7"/>
    <mergeCell ref="B6:B7"/>
    <mergeCell ref="C6:C7"/>
    <mergeCell ref="A8:A9"/>
    <mergeCell ref="B8:B9"/>
    <mergeCell ref="C8:C9"/>
    <mergeCell ref="D8:D9"/>
    <mergeCell ref="M10:M11"/>
    <mergeCell ref="J8:J9"/>
    <mergeCell ref="K8:K9"/>
    <mergeCell ref="D10:D11"/>
    <mergeCell ref="E4:I4"/>
    <mergeCell ref="J4:J5"/>
    <mergeCell ref="L6:L7"/>
    <mergeCell ref="O17:O18"/>
    <mergeCell ref="J12:J13"/>
    <mergeCell ref="J14:J15"/>
    <mergeCell ref="N6:N7"/>
    <mergeCell ref="N10:N11"/>
    <mergeCell ref="N17:N18"/>
    <mergeCell ref="N12:N13"/>
    <mergeCell ref="T17:T18"/>
    <mergeCell ref="T6:T7"/>
    <mergeCell ref="U6:U7"/>
    <mergeCell ref="T8:T9"/>
    <mergeCell ref="U8:U9"/>
    <mergeCell ref="O10:O11"/>
    <mergeCell ref="O12:O13"/>
    <mergeCell ref="T12:T13"/>
    <mergeCell ref="U12:U13"/>
    <mergeCell ref="O6:O7"/>
    <mergeCell ref="K12:K13"/>
    <mergeCell ref="J17:J18"/>
    <mergeCell ref="L10:L11"/>
    <mergeCell ref="L19:L20"/>
    <mergeCell ref="M19:M20"/>
    <mergeCell ref="L12:L13"/>
    <mergeCell ref="M12:M13"/>
    <mergeCell ref="L17:L18"/>
    <mergeCell ref="M17:M18"/>
    <mergeCell ref="K14:K15"/>
    <mergeCell ref="J10:J11"/>
    <mergeCell ref="K10:K11"/>
    <mergeCell ref="A1:U1"/>
    <mergeCell ref="B2:J2"/>
    <mergeCell ref="K2:U2"/>
    <mergeCell ref="B3:K3"/>
    <mergeCell ref="Q3:U3"/>
    <mergeCell ref="O8:O9"/>
    <mergeCell ref="J6:J7"/>
    <mergeCell ref="K6:K7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zoomScalePageLayoutView="0" workbookViewId="0" topLeftCell="A10">
      <selection activeCell="A37" sqref="A28:I37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13" t="str">
        <f>HYPERLINK('пр.взвешивания'!E3)</f>
        <v>в.к.    52    кг.</v>
      </c>
    </row>
    <row r="2" ht="12.75">
      <c r="C2" s="8" t="s">
        <v>28</v>
      </c>
    </row>
    <row r="3" ht="12.75">
      <c r="C3" s="9" t="s">
        <v>29</v>
      </c>
    </row>
    <row r="4" spans="1:9" ht="12.75" customHeight="1">
      <c r="A4" s="223" t="s">
        <v>30</v>
      </c>
      <c r="B4" s="223" t="s">
        <v>0</v>
      </c>
      <c r="C4" s="137" t="s">
        <v>1</v>
      </c>
      <c r="D4" s="223" t="s">
        <v>2</v>
      </c>
      <c r="E4" s="223" t="s">
        <v>3</v>
      </c>
      <c r="F4" s="223" t="s">
        <v>13</v>
      </c>
      <c r="G4" s="223" t="s">
        <v>14</v>
      </c>
      <c r="H4" s="223" t="s">
        <v>15</v>
      </c>
      <c r="I4" s="223" t="s">
        <v>16</v>
      </c>
    </row>
    <row r="5" spans="1:9" ht="12.7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2.75">
      <c r="A6" s="224"/>
      <c r="B6" s="225">
        <v>1</v>
      </c>
      <c r="C6" s="226" t="str">
        <f>VLOOKUP(B6,'пр.взвешивания'!B6:G43,2,FALSE)</f>
        <v>МИРЗОЯН Сусанна Кареновна</v>
      </c>
      <c r="D6" s="226" t="str">
        <f>VLOOKUP(B6,'пр.взвешивания'!B6:H43,3,FALSE)</f>
        <v>20.01.86 змс </v>
      </c>
      <c r="E6" s="226" t="str">
        <f>VLOOKUP(B6,'пр.взвешивания'!B6:I43,4,FALSE)</f>
        <v>ПФО Пензенская Пенза ВС</v>
      </c>
      <c r="F6" s="227"/>
      <c r="G6" s="130"/>
      <c r="H6" s="228"/>
      <c r="I6" s="223"/>
    </row>
    <row r="7" spans="1:9" ht="12.75">
      <c r="A7" s="224"/>
      <c r="B7" s="223"/>
      <c r="C7" s="226"/>
      <c r="D7" s="226"/>
      <c r="E7" s="226"/>
      <c r="F7" s="227"/>
      <c r="G7" s="227"/>
      <c r="H7" s="228"/>
      <c r="I7" s="223"/>
    </row>
    <row r="8" spans="1:9" ht="12.75">
      <c r="A8" s="229"/>
      <c r="B8" s="225">
        <v>18</v>
      </c>
      <c r="C8" s="226" t="str">
        <f>VLOOKUP(B8,'пр.взвешивания'!B6:G45,2,FALSE)</f>
        <v>КУЗЯЕВА Анна Владимировна</v>
      </c>
      <c r="D8" s="226" t="str">
        <f>VLOOKUP(B8,'пр.взвешивания'!B6:H45,3,FALSE)</f>
        <v>18.04.89 МС</v>
      </c>
      <c r="E8" s="226" t="str">
        <f>VLOOKUP(B8,'пр.взвешивания'!B6:I45,4,FALSE)</f>
        <v>ПФО Нижегородская Кстово ПР</v>
      </c>
      <c r="F8" s="227"/>
      <c r="G8" s="227"/>
      <c r="H8" s="223"/>
      <c r="I8" s="223"/>
    </row>
    <row r="9" spans="1:9" ht="12.75">
      <c r="A9" s="229"/>
      <c r="B9" s="223"/>
      <c r="C9" s="226"/>
      <c r="D9" s="226"/>
      <c r="E9" s="226"/>
      <c r="F9" s="227"/>
      <c r="G9" s="227"/>
      <c r="H9" s="223"/>
      <c r="I9" s="223"/>
    </row>
    <row r="10" ht="24.75" customHeight="1">
      <c r="E10" s="10" t="s">
        <v>31</v>
      </c>
    </row>
    <row r="11" spans="5:9" ht="24.75" customHeight="1">
      <c r="E11" s="10" t="s">
        <v>7</v>
      </c>
      <c r="F11" s="11"/>
      <c r="G11" s="11"/>
      <c r="H11" s="11"/>
      <c r="I11" s="11"/>
    </row>
    <row r="12" ht="24.75" customHeight="1">
      <c r="E12" s="10" t="s">
        <v>8</v>
      </c>
    </row>
    <row r="13" spans="5:9" ht="24.75" customHeight="1">
      <c r="E13" s="10" t="s">
        <v>8</v>
      </c>
      <c r="F13" s="11"/>
      <c r="G13" s="11"/>
      <c r="H13" s="11"/>
      <c r="I13" s="11"/>
    </row>
    <row r="14" ht="24.75" customHeight="1"/>
    <row r="15" spans="3:6" ht="29.25" customHeight="1">
      <c r="C15" s="9" t="s">
        <v>29</v>
      </c>
      <c r="F15" s="113" t="str">
        <f>HYPERLINK('пр.взвешивания'!E3)</f>
        <v>в.к.    52    кг.</v>
      </c>
    </row>
    <row r="16" spans="1:9" ht="12.75" customHeight="1">
      <c r="A16" s="223" t="s">
        <v>30</v>
      </c>
      <c r="B16" s="223" t="s">
        <v>0</v>
      </c>
      <c r="C16" s="137" t="s">
        <v>1</v>
      </c>
      <c r="D16" s="223" t="s">
        <v>2</v>
      </c>
      <c r="E16" s="223" t="s">
        <v>3</v>
      </c>
      <c r="F16" s="223" t="s">
        <v>13</v>
      </c>
      <c r="G16" s="223" t="s">
        <v>14</v>
      </c>
      <c r="H16" s="223" t="s">
        <v>15</v>
      </c>
      <c r="I16" s="223" t="s">
        <v>16</v>
      </c>
    </row>
    <row r="17" spans="1:9" ht="12.75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>
      <c r="A18" s="224"/>
      <c r="B18" s="225">
        <v>11</v>
      </c>
      <c r="C18" s="226" t="str">
        <f>VLOOKUP(B18,'пр.взвешивания'!B6:G55,2,FALSE)</f>
        <v>НИКИТИНА Татьяна Геннадьевна</v>
      </c>
      <c r="D18" s="226" t="str">
        <f>VLOOKUP(B18,'пр.взвешивания'!B6:H55,3,FALSE)</f>
        <v>18.09.84 мс</v>
      </c>
      <c r="E18" s="226" t="str">
        <f>VLOOKUP(B18,'пр.взвешивания'!B6:I55,4,FALSE)</f>
        <v>ПФО Башкортостан Давлеканово МО</v>
      </c>
      <c r="F18" s="227"/>
      <c r="G18" s="130"/>
      <c r="H18" s="228"/>
      <c r="I18" s="223"/>
    </row>
    <row r="19" spans="1:9" ht="12.75">
      <c r="A19" s="224"/>
      <c r="B19" s="223"/>
      <c r="C19" s="226"/>
      <c r="D19" s="226"/>
      <c r="E19" s="226"/>
      <c r="F19" s="227"/>
      <c r="G19" s="227"/>
      <c r="H19" s="228"/>
      <c r="I19" s="223"/>
    </row>
    <row r="20" spans="1:9" ht="12.75">
      <c r="A20" s="229"/>
      <c r="B20" s="225">
        <v>6</v>
      </c>
      <c r="C20" s="226" t="str">
        <f>VLOOKUP(B20,'пр.взвешивания'!B6:G57,2,FALSE)</f>
        <v>АЛИЕВА Диана Владиславовна</v>
      </c>
      <c r="D20" s="226" t="str">
        <f>VLOOKUP(B20,'пр.взвешивания'!B6:H57,3,FALSE)</f>
        <v>02.11.89 мскмк</v>
      </c>
      <c r="E20" s="226" t="str">
        <f>VLOOKUP(B20,'пр.взвешивания'!B6:I57,4,FALSE)</f>
        <v>МОСКВА МКС</v>
      </c>
      <c r="F20" s="227"/>
      <c r="G20" s="227"/>
      <c r="H20" s="223"/>
      <c r="I20" s="223"/>
    </row>
    <row r="21" spans="1:9" ht="12.75">
      <c r="A21" s="229"/>
      <c r="B21" s="223"/>
      <c r="C21" s="226"/>
      <c r="D21" s="226"/>
      <c r="E21" s="226"/>
      <c r="F21" s="227"/>
      <c r="G21" s="227"/>
      <c r="H21" s="223"/>
      <c r="I21" s="223"/>
    </row>
    <row r="22" ht="24.75" customHeight="1">
      <c r="E22" s="10" t="s">
        <v>31</v>
      </c>
    </row>
    <row r="23" spans="5:9" ht="24.75" customHeight="1">
      <c r="E23" s="10" t="s">
        <v>7</v>
      </c>
      <c r="F23" s="11"/>
      <c r="G23" s="11"/>
      <c r="H23" s="11"/>
      <c r="I23" s="11"/>
    </row>
    <row r="24" ht="24.75" customHeight="1">
      <c r="E24" s="10" t="s">
        <v>8</v>
      </c>
    </row>
    <row r="25" spans="5:9" ht="24.75" customHeight="1">
      <c r="E25" s="10" t="s">
        <v>8</v>
      </c>
      <c r="F25" s="11"/>
      <c r="G25" s="11"/>
      <c r="H25" s="11"/>
      <c r="I25" s="11"/>
    </row>
    <row r="26" ht="24.75" customHeight="1"/>
    <row r="27" ht="24.75" customHeight="1"/>
    <row r="28" spans="3:6" ht="33.75" customHeight="1">
      <c r="C28" s="12" t="s">
        <v>25</v>
      </c>
      <c r="F28" s="113" t="str">
        <f>HYPERLINK('пр.взвешивания'!E3)</f>
        <v>в.к.    52    кг.</v>
      </c>
    </row>
    <row r="29" spans="1:9" ht="12.75" customHeight="1">
      <c r="A29" s="223" t="s">
        <v>30</v>
      </c>
      <c r="B29" s="223" t="s">
        <v>0</v>
      </c>
      <c r="C29" s="137" t="s">
        <v>1</v>
      </c>
      <c r="D29" s="223" t="s">
        <v>2</v>
      </c>
      <c r="E29" s="223" t="s">
        <v>3</v>
      </c>
      <c r="F29" s="223" t="s">
        <v>13</v>
      </c>
      <c r="G29" s="223" t="s">
        <v>14</v>
      </c>
      <c r="H29" s="223" t="s">
        <v>15</v>
      </c>
      <c r="I29" s="223" t="s">
        <v>16</v>
      </c>
    </row>
    <row r="30" spans="1:9" ht="12.75">
      <c r="A30" s="136"/>
      <c r="B30" s="136"/>
      <c r="C30" s="136"/>
      <c r="D30" s="136"/>
      <c r="E30" s="136"/>
      <c r="F30" s="136"/>
      <c r="G30" s="136"/>
      <c r="H30" s="136"/>
      <c r="I30" s="136"/>
    </row>
    <row r="31" spans="1:9" ht="12.75">
      <c r="A31" s="224"/>
      <c r="B31" s="223">
        <v>1</v>
      </c>
      <c r="C31" s="230" t="str">
        <f>VLOOKUP(B31,'пр.взвешивания'!B6:C43,2,FALSE)</f>
        <v>МИРЗОЯН Сусанна Кареновна</v>
      </c>
      <c r="D31" s="230" t="str">
        <f>VLOOKUP(B31,'пр.взвешивания'!B6:D43,3,FALSE)</f>
        <v>20.01.86 змс </v>
      </c>
      <c r="E31" s="230" t="str">
        <f>VLOOKUP(B31,'пр.взвешивания'!B6:E43,4,FALSE)</f>
        <v>ПФО Пензенская Пенза ВС</v>
      </c>
      <c r="F31" s="227"/>
      <c r="G31" s="130"/>
      <c r="H31" s="228"/>
      <c r="I31" s="223"/>
    </row>
    <row r="32" spans="1:9" ht="12.75">
      <c r="A32" s="224"/>
      <c r="B32" s="223"/>
      <c r="C32" s="230"/>
      <c r="D32" s="230"/>
      <c r="E32" s="230"/>
      <c r="F32" s="227"/>
      <c r="G32" s="227"/>
      <c r="H32" s="228"/>
      <c r="I32" s="223"/>
    </row>
    <row r="33" spans="1:9" ht="12.75">
      <c r="A33" s="229"/>
      <c r="B33" s="223">
        <v>6</v>
      </c>
      <c r="C33" s="230" t="str">
        <f>VLOOKUP(B33,'пр.взвешивания'!B6:C45,2,FALSE)</f>
        <v>АЛИЕВА Диана Владиславовна</v>
      </c>
      <c r="D33" s="230" t="str">
        <f>VLOOKUP(B33,'пр.взвешивания'!B6:D45,3,FALSE)</f>
        <v>02.11.89 мскмк</v>
      </c>
      <c r="E33" s="230" t="str">
        <f>VLOOKUP(B33,'пр.взвешивания'!B6:E45,4,FALSE)</f>
        <v>МОСКВА МКС</v>
      </c>
      <c r="F33" s="227"/>
      <c r="G33" s="227"/>
      <c r="H33" s="223"/>
      <c r="I33" s="223"/>
    </row>
    <row r="34" spans="1:9" ht="12.75">
      <c r="A34" s="229"/>
      <c r="B34" s="223"/>
      <c r="C34" s="230"/>
      <c r="D34" s="230"/>
      <c r="E34" s="230"/>
      <c r="F34" s="227"/>
      <c r="G34" s="227"/>
      <c r="H34" s="223"/>
      <c r="I34" s="223"/>
    </row>
    <row r="35" ht="39.75" customHeight="1">
      <c r="E35" s="10" t="s">
        <v>31</v>
      </c>
    </row>
    <row r="36" spans="5:9" ht="24.75" customHeight="1">
      <c r="E36" s="10" t="s">
        <v>7</v>
      </c>
      <c r="F36" s="11"/>
      <c r="G36" s="11"/>
      <c r="H36" s="11"/>
      <c r="I36" s="11"/>
    </row>
    <row r="37" ht="24.75" customHeight="1">
      <c r="E37" s="10" t="s">
        <v>8</v>
      </c>
    </row>
    <row r="38" spans="5:9" ht="24.75" customHeight="1">
      <c r="E38" s="10"/>
      <c r="F38" s="1"/>
      <c r="G38" s="1"/>
      <c r="H38" s="1"/>
      <c r="I38" s="1"/>
    </row>
    <row r="39" spans="5:10" ht="24.75" customHeight="1">
      <c r="E39" s="2"/>
      <c r="F39" s="2"/>
      <c r="G39" s="2"/>
      <c r="H39" s="2"/>
      <c r="I39" s="2"/>
      <c r="J39" s="2"/>
    </row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R150"/>
  <sheetViews>
    <sheetView zoomScalePageLayoutView="0" workbookViewId="0" topLeftCell="A124">
      <selection activeCell="I149" sqref="I130:P15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15" customHeight="1">
      <c r="A1" s="241" t="s">
        <v>34</v>
      </c>
      <c r="B1" s="241"/>
      <c r="C1" s="241"/>
      <c r="D1" s="241"/>
      <c r="E1" s="241"/>
      <c r="F1" s="241"/>
      <c r="G1" s="241"/>
      <c r="H1" s="241"/>
      <c r="I1" s="241" t="s">
        <v>34</v>
      </c>
      <c r="J1" s="241"/>
      <c r="K1" s="241"/>
      <c r="L1" s="241"/>
      <c r="M1" s="241"/>
      <c r="N1" s="241"/>
      <c r="O1" s="241"/>
      <c r="P1" s="241"/>
      <c r="Q1" s="5"/>
    </row>
    <row r="2" spans="1:17" ht="17.25" customHeight="1">
      <c r="A2" s="17" t="s">
        <v>9</v>
      </c>
      <c r="B2" s="4" t="s">
        <v>17</v>
      </c>
      <c r="C2" s="4"/>
      <c r="D2" s="4"/>
      <c r="E2" s="113" t="str">
        <f>HYPERLINK('пр.взвешивания'!E3)</f>
        <v>в.к.    52    кг.</v>
      </c>
      <c r="F2" s="4"/>
      <c r="G2" s="4"/>
      <c r="H2" s="4"/>
      <c r="I2" s="17" t="s">
        <v>11</v>
      </c>
      <c r="J2" s="4" t="s">
        <v>17</v>
      </c>
      <c r="K2" s="4"/>
      <c r="L2" s="4"/>
      <c r="M2" s="113" t="str">
        <f>HYPERLINK('пр.взвешивания'!E3)</f>
        <v>в.к.    52    кг.</v>
      </c>
      <c r="N2" s="4"/>
      <c r="O2" s="4"/>
      <c r="P2" s="4"/>
      <c r="Q2" s="5"/>
    </row>
    <row r="3" spans="1:17" ht="12" customHeight="1">
      <c r="A3" s="223" t="s">
        <v>0</v>
      </c>
      <c r="B3" s="223" t="s">
        <v>1</v>
      </c>
      <c r="C3" s="223" t="s">
        <v>2</v>
      </c>
      <c r="D3" s="223" t="s">
        <v>3</v>
      </c>
      <c r="E3" s="223" t="s">
        <v>13</v>
      </c>
      <c r="F3" s="223" t="s">
        <v>14</v>
      </c>
      <c r="G3" s="223" t="s">
        <v>15</v>
      </c>
      <c r="H3" s="223" t="s">
        <v>16</v>
      </c>
      <c r="I3" s="223" t="s">
        <v>0</v>
      </c>
      <c r="J3" s="223" t="s">
        <v>1</v>
      </c>
      <c r="K3" s="223" t="s">
        <v>2</v>
      </c>
      <c r="L3" s="223" t="s">
        <v>3</v>
      </c>
      <c r="M3" s="223" t="s">
        <v>13</v>
      </c>
      <c r="N3" s="223" t="s">
        <v>14</v>
      </c>
      <c r="O3" s="223" t="s">
        <v>15</v>
      </c>
      <c r="P3" s="223" t="s">
        <v>16</v>
      </c>
      <c r="Q3" s="5"/>
    </row>
    <row r="4" spans="1:17" ht="12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5"/>
    </row>
    <row r="5" spans="1:18" ht="12" customHeight="1">
      <c r="A5" s="223">
        <v>1</v>
      </c>
      <c r="B5" s="133" t="str">
        <f>VLOOKUP(A5,'пр.взвешивания'!B6:E43,2,FALSE)</f>
        <v>МИРЗОЯН Сусанна Кареновна</v>
      </c>
      <c r="C5" s="236" t="str">
        <f>VLOOKUP(A5,'пр.взвешивания'!B6:F43,3,FALSE)</f>
        <v>20.01.86 змс </v>
      </c>
      <c r="D5" s="236" t="str">
        <f>VLOOKUP(B5,'пр.взвешивания'!C6:G43,3,FALSE)</f>
        <v>ПФО Пензенская Пенза ВС</v>
      </c>
      <c r="E5" s="227"/>
      <c r="F5" s="130"/>
      <c r="G5" s="228"/>
      <c r="H5" s="223"/>
      <c r="I5" s="240">
        <v>11</v>
      </c>
      <c r="J5" s="133" t="str">
        <f>VLOOKUP(I5,'пр.взвешивания'!B6:M43,2,FALSE)</f>
        <v>НИКИТИНА Татьяна Геннадьевна</v>
      </c>
      <c r="K5" s="236" t="str">
        <f>VLOOKUP(I5,'пр.взвешивания'!B6:N43,3,FALSE)</f>
        <v>18.09.84 мс</v>
      </c>
      <c r="L5" s="236" t="str">
        <f>VLOOKUP(J5,'пр.взвешивания'!C6:O43,3,FALSE)</f>
        <v>ПФО Башкортостан Давлеканово МО</v>
      </c>
      <c r="M5" s="227"/>
      <c r="N5" s="130"/>
      <c r="O5" s="228"/>
      <c r="P5" s="223"/>
      <c r="Q5" s="5"/>
      <c r="R5" s="6"/>
    </row>
    <row r="6" spans="1:18" ht="12" customHeight="1">
      <c r="A6" s="223"/>
      <c r="B6" s="133"/>
      <c r="C6" s="223"/>
      <c r="D6" s="223"/>
      <c r="E6" s="227"/>
      <c r="F6" s="227"/>
      <c r="G6" s="228"/>
      <c r="H6" s="223"/>
      <c r="I6" s="240"/>
      <c r="J6" s="133"/>
      <c r="K6" s="223"/>
      <c r="L6" s="223"/>
      <c r="M6" s="227"/>
      <c r="N6" s="227"/>
      <c r="O6" s="228"/>
      <c r="P6" s="223"/>
      <c r="Q6" s="5"/>
      <c r="R6" s="6"/>
    </row>
    <row r="7" spans="1:18" ht="12" customHeight="1">
      <c r="A7" s="136">
        <v>2</v>
      </c>
      <c r="B7" s="232" t="str">
        <f>VLOOKUP(A7,'пр.взвешивания'!B6:E45,2,FALSE)</f>
        <v>КУКЛО Виктория Вячеславона</v>
      </c>
      <c r="C7" s="234" t="str">
        <f>VLOOKUP(A7,'пр.взвешивания'!B6:F45,3,FALSE)</f>
        <v>27.12.89 мс</v>
      </c>
      <c r="D7" s="234" t="str">
        <f>VLOOKUP(B7,'пр.взвешивания'!C6:G45,3,FALSE)</f>
        <v>ЦФО Брянская Брянск ЛОК</v>
      </c>
      <c r="E7" s="238"/>
      <c r="F7" s="238"/>
      <c r="G7" s="136"/>
      <c r="H7" s="136"/>
      <c r="I7" s="136">
        <v>12</v>
      </c>
      <c r="J7" s="232" t="str">
        <f>VLOOKUP(I7,'пр.взвешивания'!B6:M45,2,FALSE)</f>
        <v>ТИТОВА Ольга Александровна</v>
      </c>
      <c r="K7" s="234" t="str">
        <f>VLOOKUP(I7,'пр.взвешивания'!B6:N45,3,FALSE)</f>
        <v>13.02.90 мс</v>
      </c>
      <c r="L7" s="234" t="str">
        <f>VLOOKUP(J7,'пр.взвешивания'!C6:O45,3,FALSE)</f>
        <v>УФО Свердловская Красноуральск ПР</v>
      </c>
      <c r="M7" s="238"/>
      <c r="N7" s="238"/>
      <c r="O7" s="136"/>
      <c r="P7" s="136"/>
      <c r="Q7" s="5"/>
      <c r="R7" s="6"/>
    </row>
    <row r="8" spans="1:18" ht="12" customHeight="1" thickBot="1">
      <c r="A8" s="231"/>
      <c r="B8" s="233"/>
      <c r="C8" s="231"/>
      <c r="D8" s="231"/>
      <c r="E8" s="239"/>
      <c r="F8" s="239"/>
      <c r="G8" s="231"/>
      <c r="H8" s="231"/>
      <c r="I8" s="231"/>
      <c r="J8" s="233"/>
      <c r="K8" s="231"/>
      <c r="L8" s="231"/>
      <c r="M8" s="239"/>
      <c r="N8" s="239"/>
      <c r="O8" s="231"/>
      <c r="P8" s="231"/>
      <c r="Q8" s="5"/>
      <c r="R8" s="6"/>
    </row>
    <row r="9" spans="1:18" ht="12" customHeight="1">
      <c r="A9" s="223">
        <v>5</v>
      </c>
      <c r="B9" s="133" t="str">
        <f>VLOOKUP(A9,'пр.взвешивания'!B6:E47,2,FALSE)</f>
        <v>КУЗНЕЦОВА Алина Сергеевна</v>
      </c>
      <c r="C9" s="223" t="str">
        <f>VLOOKUP(A9,'пр.взвешивания'!B6:F47,3,FALSE)</f>
        <v>25.07.85 мс</v>
      </c>
      <c r="D9" s="223" t="str">
        <f>VLOOKUP(B9,'пр.взвешивания'!C6:G47,3,FALSE)</f>
        <v>Москва</v>
      </c>
      <c r="E9" s="227"/>
      <c r="F9" s="130"/>
      <c r="G9" s="228"/>
      <c r="H9" s="223"/>
      <c r="I9" s="223">
        <v>15</v>
      </c>
      <c r="J9" s="133" t="str">
        <f>VLOOKUP(I9,'пр.взвешивания'!B6:M47,2,FALSE)</f>
        <v>МАКАРОВА Ирина Сергеевна</v>
      </c>
      <c r="K9" s="223" t="str">
        <f>VLOOKUP(I9,'пр.взвешивания'!B6:N47,3,FALSE)</f>
        <v>17.04.91 КМС</v>
      </c>
      <c r="L9" s="223" t="str">
        <f>VLOOKUP(J9,'пр.взвешивания'!C6:O47,3,FALSE)</f>
        <v>УФО Челябинск РССС</v>
      </c>
      <c r="M9" s="227"/>
      <c r="N9" s="130"/>
      <c r="O9" s="228"/>
      <c r="P9" s="223"/>
      <c r="R9" s="6"/>
    </row>
    <row r="10" spans="1:18" ht="12" customHeight="1">
      <c r="A10" s="223"/>
      <c r="B10" s="133"/>
      <c r="C10" s="223"/>
      <c r="D10" s="223"/>
      <c r="E10" s="227"/>
      <c r="F10" s="227"/>
      <c r="G10" s="228"/>
      <c r="H10" s="223"/>
      <c r="I10" s="223"/>
      <c r="J10" s="133"/>
      <c r="K10" s="223"/>
      <c r="L10" s="223"/>
      <c r="M10" s="227"/>
      <c r="N10" s="227"/>
      <c r="O10" s="228"/>
      <c r="P10" s="223"/>
      <c r="R10" s="6"/>
    </row>
    <row r="11" spans="1:18" ht="12" customHeight="1">
      <c r="A11" s="136">
        <v>4</v>
      </c>
      <c r="B11" s="235" t="str">
        <f>VLOOKUP(A11,'пр.взвешивания'!B6:E49,2,FALSE)</f>
        <v>КОРОБОВА Ольга Евгеньевна</v>
      </c>
      <c r="C11" s="236" t="str">
        <f>VLOOKUP(A11,'пр.взвешивания'!B6:F49,3,FALSE)</f>
        <v>10.02.91 кмс</v>
      </c>
      <c r="D11" s="236" t="str">
        <f>VLOOKUP(B11,'пр.взвешивания'!C6:G49,3,FALSE)</f>
        <v>ЦФО Тульская Тула  </v>
      </c>
      <c r="E11" s="238"/>
      <c r="F11" s="238"/>
      <c r="G11" s="136"/>
      <c r="H11" s="136"/>
      <c r="I11" s="136">
        <v>14</v>
      </c>
      <c r="J11" s="235" t="str">
        <f>VLOOKUP(I11,'пр.взвешивания'!B6:M49,2,FALSE)</f>
        <v>ТАРТЫКОВА Надежда Зиннатовна</v>
      </c>
      <c r="K11" s="236" t="str">
        <f>VLOOKUP(I11,'пр.взвешивания'!B6:N49,3,FALSE)</f>
        <v>21.05.90 мс</v>
      </c>
      <c r="L11" s="236" t="str">
        <f>VLOOKUP(J11,'пр.взвешивания'!C6:O49,3,FALSE)</f>
        <v>СФО Кемеровская Юрга МО</v>
      </c>
      <c r="M11" s="238"/>
      <c r="N11" s="238"/>
      <c r="O11" s="136"/>
      <c r="P11" s="136"/>
      <c r="R11" s="6"/>
    </row>
    <row r="12" spans="1:18" ht="12" customHeight="1" thickBot="1">
      <c r="A12" s="231"/>
      <c r="B12" s="233"/>
      <c r="C12" s="237"/>
      <c r="D12" s="237"/>
      <c r="E12" s="239"/>
      <c r="F12" s="239"/>
      <c r="G12" s="231"/>
      <c r="H12" s="231"/>
      <c r="I12" s="231"/>
      <c r="J12" s="233"/>
      <c r="K12" s="237"/>
      <c r="L12" s="237"/>
      <c r="M12" s="239"/>
      <c r="N12" s="239"/>
      <c r="O12" s="231"/>
      <c r="P12" s="231"/>
      <c r="R12" s="6"/>
    </row>
    <row r="13" spans="1:18" ht="12" customHeight="1">
      <c r="A13" s="136">
        <v>3</v>
      </c>
      <c r="B13" s="232" t="str">
        <f>VLOOKUP(A13,'пр.взвешивания'!B6:E43,2,FALSE)</f>
        <v>СЕРГЕЕВА Ксения Леонидовна</v>
      </c>
      <c r="C13" s="234" t="str">
        <f>VLOOKUP(A13,'пр.взвешивания'!B6:F51,3,FALSE)</f>
        <v>05.02.90 кмс</v>
      </c>
      <c r="D13" s="234" t="str">
        <f>VLOOKUP(B13,'пр.взвешивания'!C6:G51,3,FALSE)</f>
        <v>СФО Красноярский Красноярск</v>
      </c>
      <c r="E13" s="136" t="s">
        <v>32</v>
      </c>
      <c r="F13" s="238"/>
      <c r="G13" s="136"/>
      <c r="H13" s="136"/>
      <c r="I13" s="136">
        <v>13</v>
      </c>
      <c r="J13" s="232" t="str">
        <f>VLOOKUP(I13,'пр.взвешивания'!B6:M43,2,FALSE)</f>
        <v>ЧЕРНЕЦОВА Наталья Борисовна</v>
      </c>
      <c r="K13" s="234" t="str">
        <f>VLOOKUP(I13,'пр.взвешивания'!B6:N51,3,FALSE)</f>
        <v>04.05.86 мс</v>
      </c>
      <c r="L13" s="234" t="str">
        <f>VLOOKUP(J13,'пр.взвешивания'!C6:O51,3,FALSE)</f>
        <v>МОСКВА МКС</v>
      </c>
      <c r="M13" s="136" t="s">
        <v>32</v>
      </c>
      <c r="N13" s="238"/>
      <c r="O13" s="136"/>
      <c r="P13" s="136"/>
      <c r="R13" s="6"/>
    </row>
    <row r="14" spans="1:18" ht="12" customHeight="1" thickBot="1">
      <c r="A14" s="231"/>
      <c r="B14" s="233"/>
      <c r="C14" s="231"/>
      <c r="D14" s="231"/>
      <c r="E14" s="231"/>
      <c r="F14" s="239"/>
      <c r="G14" s="231"/>
      <c r="H14" s="231"/>
      <c r="I14" s="231"/>
      <c r="J14" s="233"/>
      <c r="K14" s="231"/>
      <c r="L14" s="231"/>
      <c r="M14" s="231"/>
      <c r="N14" s="239"/>
      <c r="O14" s="231"/>
      <c r="P14" s="231"/>
      <c r="R14" s="6"/>
    </row>
    <row r="15" spans="2:18" ht="12" customHeight="1">
      <c r="B15" s="4"/>
      <c r="J15" s="4"/>
      <c r="R15" s="6"/>
    </row>
    <row r="16" spans="1:18" ht="12" customHeight="1">
      <c r="A16" s="242" t="s">
        <v>9</v>
      </c>
      <c r="I16" s="242" t="s">
        <v>11</v>
      </c>
      <c r="R16" s="6"/>
    </row>
    <row r="17" spans="1:18" ht="12" customHeight="1">
      <c r="A17" s="265"/>
      <c r="B17" s="4" t="s">
        <v>18</v>
      </c>
      <c r="E17" s="113" t="str">
        <f>HYPERLINK('пр.взвешивания'!E3)</f>
        <v>в.к.    52    кг.</v>
      </c>
      <c r="I17" s="243"/>
      <c r="J17" s="4" t="s">
        <v>18</v>
      </c>
      <c r="M17" s="113" t="str">
        <f>HYPERLINK('пр.взвешивания'!E3)</f>
        <v>в.к.    52    кг.</v>
      </c>
      <c r="R17" s="6"/>
    </row>
    <row r="18" spans="1:18" ht="12" customHeight="1">
      <c r="A18" s="223">
        <v>1</v>
      </c>
      <c r="B18" s="133" t="str">
        <f>VLOOKUP(A18,'пр.взвешивания'!B6:E56,2,FALSE)</f>
        <v>МИРЗОЯН Сусанна Кареновна</v>
      </c>
      <c r="C18" s="236" t="str">
        <f>VLOOKUP(A18,'пр.взвешивания'!B6:F56,3,FALSE)</f>
        <v>20.01.86 змс </v>
      </c>
      <c r="D18" s="236" t="str">
        <f>VLOOKUP(B18,'пр.взвешивания'!C6:G56,3,FALSE)</f>
        <v>ПФО Пензенская Пенза ВС</v>
      </c>
      <c r="E18" s="227"/>
      <c r="F18" s="130"/>
      <c r="G18" s="228"/>
      <c r="H18" s="223"/>
      <c r="I18" s="240">
        <v>11</v>
      </c>
      <c r="J18" s="133" t="str">
        <f>VLOOKUP(I18,'пр.взвешивания'!B6:M56,2,FALSE)</f>
        <v>НИКИТИНА Татьяна Геннадьевна</v>
      </c>
      <c r="K18" s="236" t="str">
        <f>VLOOKUP(I18,'пр.взвешивания'!B6:N56,3,FALSE)</f>
        <v>18.09.84 мс</v>
      </c>
      <c r="L18" s="236" t="str">
        <f>VLOOKUP(J18,'пр.взвешивания'!C6:O56,3,FALSE)</f>
        <v>ПФО Башкортостан Давлеканово МО</v>
      </c>
      <c r="M18" s="227"/>
      <c r="N18" s="130"/>
      <c r="O18" s="228"/>
      <c r="P18" s="223"/>
      <c r="R18" s="6"/>
    </row>
    <row r="19" spans="1:18" ht="12" customHeight="1">
      <c r="A19" s="223"/>
      <c r="B19" s="133"/>
      <c r="C19" s="223"/>
      <c r="D19" s="223"/>
      <c r="E19" s="227"/>
      <c r="F19" s="227"/>
      <c r="G19" s="228"/>
      <c r="H19" s="223"/>
      <c r="I19" s="240"/>
      <c r="J19" s="133"/>
      <c r="K19" s="223"/>
      <c r="L19" s="223"/>
      <c r="M19" s="227"/>
      <c r="N19" s="227"/>
      <c r="O19" s="228"/>
      <c r="P19" s="223"/>
      <c r="R19" s="6"/>
    </row>
    <row r="20" spans="1:18" ht="12" customHeight="1">
      <c r="A20" s="136">
        <v>3</v>
      </c>
      <c r="B20" s="232" t="str">
        <f>VLOOKUP(A20,'пр.взвешивания'!B6:E58,2,FALSE)</f>
        <v>СЕРГЕЕВА Ксения Леонидовна</v>
      </c>
      <c r="C20" s="234" t="str">
        <f>VLOOKUP(A20,'пр.взвешивания'!B6:F58,3,FALSE)</f>
        <v>05.02.90 кмс</v>
      </c>
      <c r="D20" s="234" t="str">
        <f>VLOOKUP(B20,'пр.взвешивания'!C6:G58,3,FALSE)</f>
        <v>СФО Красноярский Красноярск</v>
      </c>
      <c r="E20" s="238"/>
      <c r="F20" s="238"/>
      <c r="G20" s="136"/>
      <c r="H20" s="136"/>
      <c r="I20" s="136">
        <v>13</v>
      </c>
      <c r="J20" s="232" t="str">
        <f>VLOOKUP(I20,'пр.взвешивания'!B6:M58,2,FALSE)</f>
        <v>ЧЕРНЕЦОВА Наталья Борисовна</v>
      </c>
      <c r="K20" s="234" t="str">
        <f>VLOOKUP(I20,'пр.взвешивания'!B6:N58,3,FALSE)</f>
        <v>04.05.86 мс</v>
      </c>
      <c r="L20" s="234" t="str">
        <f>VLOOKUP(J20,'пр.взвешивания'!C6:O58,3,FALSE)</f>
        <v>МОСКВА МКС</v>
      </c>
      <c r="M20" s="238"/>
      <c r="N20" s="238"/>
      <c r="O20" s="136"/>
      <c r="P20" s="136"/>
      <c r="R20" s="6"/>
    </row>
    <row r="21" spans="1:18" ht="12" customHeight="1" thickBot="1">
      <c r="A21" s="231"/>
      <c r="B21" s="233"/>
      <c r="C21" s="231"/>
      <c r="D21" s="231"/>
      <c r="E21" s="239"/>
      <c r="F21" s="239"/>
      <c r="G21" s="231"/>
      <c r="H21" s="231"/>
      <c r="I21" s="231"/>
      <c r="J21" s="233"/>
      <c r="K21" s="231"/>
      <c r="L21" s="231"/>
      <c r="M21" s="239"/>
      <c r="N21" s="239"/>
      <c r="O21" s="231"/>
      <c r="P21" s="231"/>
      <c r="R21" s="6"/>
    </row>
    <row r="22" spans="1:18" ht="12" customHeight="1">
      <c r="A22" s="223">
        <v>2</v>
      </c>
      <c r="B22" s="133" t="str">
        <f>VLOOKUP(A22,'пр.взвешивания'!B6:E60,2,FALSE)</f>
        <v>КУКЛО Виктория Вячеславона</v>
      </c>
      <c r="C22" s="223" t="str">
        <f>VLOOKUP(A22,'пр.взвешивания'!B6:F60,3,FALSE)</f>
        <v>27.12.89 мс</v>
      </c>
      <c r="D22" s="223" t="str">
        <f>VLOOKUP(B22,'пр.взвешивания'!C6:G60,3,FALSE)</f>
        <v>ЦФО Брянская Брянск ЛОК</v>
      </c>
      <c r="E22" s="227"/>
      <c r="F22" s="130"/>
      <c r="G22" s="228"/>
      <c r="H22" s="223"/>
      <c r="I22" s="223">
        <v>12</v>
      </c>
      <c r="J22" s="133" t="str">
        <f>VLOOKUP(I22,'пр.взвешивания'!B6:M60,2,FALSE)</f>
        <v>ТИТОВА Ольга Александровна</v>
      </c>
      <c r="K22" s="223" t="str">
        <f>VLOOKUP(I22,'пр.взвешивания'!B6:N60,3,FALSE)</f>
        <v>13.02.90 мс</v>
      </c>
      <c r="L22" s="223" t="str">
        <f>VLOOKUP(J22,'пр.взвешивания'!C6:O60,3,FALSE)</f>
        <v>УФО Свердловская Красноуральск ПР</v>
      </c>
      <c r="M22" s="227"/>
      <c r="N22" s="130"/>
      <c r="O22" s="228"/>
      <c r="P22" s="223"/>
      <c r="R22" s="6"/>
    </row>
    <row r="23" spans="1:18" ht="12" customHeight="1">
      <c r="A23" s="223"/>
      <c r="B23" s="133"/>
      <c r="C23" s="223"/>
      <c r="D23" s="223"/>
      <c r="E23" s="227"/>
      <c r="F23" s="227"/>
      <c r="G23" s="228"/>
      <c r="H23" s="223"/>
      <c r="I23" s="223"/>
      <c r="J23" s="133"/>
      <c r="K23" s="223"/>
      <c r="L23" s="223"/>
      <c r="M23" s="227"/>
      <c r="N23" s="227"/>
      <c r="O23" s="228"/>
      <c r="P23" s="223"/>
      <c r="R23" s="6"/>
    </row>
    <row r="24" spans="1:18" ht="12" customHeight="1">
      <c r="A24" s="136">
        <v>4</v>
      </c>
      <c r="B24" s="235" t="str">
        <f>VLOOKUP(A24,'пр.взвешивания'!B6:E62,2,FALSE)</f>
        <v>КОРОБОВА Ольга Евгеньевна</v>
      </c>
      <c r="C24" s="236" t="str">
        <f>VLOOKUP(A24,'пр.взвешивания'!B6:F62,3,FALSE)</f>
        <v>10.02.91 кмс</v>
      </c>
      <c r="D24" s="236" t="str">
        <f>VLOOKUP(B24,'пр.взвешивания'!C6:G62,3,FALSE)</f>
        <v>ЦФО Тульская Тула  </v>
      </c>
      <c r="E24" s="238"/>
      <c r="F24" s="238"/>
      <c r="G24" s="136"/>
      <c r="H24" s="136"/>
      <c r="I24" s="136">
        <v>14</v>
      </c>
      <c r="J24" s="235" t="str">
        <f>VLOOKUP(I24,'пр.взвешивания'!B6:M62,2,FALSE)</f>
        <v>ТАРТЫКОВА Надежда Зиннатовна</v>
      </c>
      <c r="K24" s="236" t="str">
        <f>VLOOKUP(I24,'пр.взвешивания'!B6:N62,3,FALSE)</f>
        <v>21.05.90 мс</v>
      </c>
      <c r="L24" s="236" t="str">
        <f>VLOOKUP(J24,'пр.взвешивания'!C6:O62,3,FALSE)</f>
        <v>СФО Кемеровская Юрга МО</v>
      </c>
      <c r="M24" s="238"/>
      <c r="N24" s="238"/>
      <c r="O24" s="136"/>
      <c r="P24" s="136"/>
      <c r="R24" s="6"/>
    </row>
    <row r="25" spans="1:18" ht="12" customHeight="1" thickBot="1">
      <c r="A25" s="231"/>
      <c r="B25" s="233"/>
      <c r="C25" s="237"/>
      <c r="D25" s="237"/>
      <c r="E25" s="239"/>
      <c r="F25" s="239"/>
      <c r="G25" s="231"/>
      <c r="H25" s="231"/>
      <c r="I25" s="231"/>
      <c r="J25" s="233"/>
      <c r="K25" s="237"/>
      <c r="L25" s="237"/>
      <c r="M25" s="239"/>
      <c r="N25" s="239"/>
      <c r="O25" s="231"/>
      <c r="P25" s="231"/>
      <c r="R25" s="6"/>
    </row>
    <row r="26" spans="1:18" ht="12" customHeight="1">
      <c r="A26" s="136">
        <v>5</v>
      </c>
      <c r="B26" s="232" t="str">
        <f>VLOOKUP(A26,'пр.взвешивания'!B6:E56,2,FALSE)</f>
        <v>КУЗНЕЦОВА Алина Сергеевна</v>
      </c>
      <c r="C26" s="234" t="str">
        <f>VLOOKUP(A26,'пр.взвешивания'!B6:F64,3,FALSE)</f>
        <v>25.07.85 мс</v>
      </c>
      <c r="D26" s="234" t="str">
        <f>VLOOKUP(B26,'пр.взвешивания'!C6:G64,3,FALSE)</f>
        <v>Москва</v>
      </c>
      <c r="E26" s="136" t="s">
        <v>32</v>
      </c>
      <c r="F26" s="238"/>
      <c r="G26" s="136"/>
      <c r="H26" s="136"/>
      <c r="I26" s="136">
        <v>15</v>
      </c>
      <c r="J26" s="232" t="str">
        <f>VLOOKUP(I26,'пр.взвешивания'!B6:M56,2,FALSE)</f>
        <v>МАКАРОВА Ирина Сергеевна</v>
      </c>
      <c r="K26" s="234" t="str">
        <f>VLOOKUP(I26,'пр.взвешивания'!B6:N64,3,FALSE)</f>
        <v>17.04.91 КМС</v>
      </c>
      <c r="L26" s="234" t="str">
        <f>VLOOKUP(J26,'пр.взвешивания'!C6:O64,3,FALSE)</f>
        <v>УФО Челябинск РССС</v>
      </c>
      <c r="M26" s="136" t="s">
        <v>32</v>
      </c>
      <c r="N26" s="238"/>
      <c r="O26" s="136"/>
      <c r="P26" s="136"/>
      <c r="R26" s="6"/>
    </row>
    <row r="27" spans="1:18" ht="12" customHeight="1" thickBot="1">
      <c r="A27" s="231"/>
      <c r="B27" s="233"/>
      <c r="C27" s="231"/>
      <c r="D27" s="231"/>
      <c r="E27" s="231"/>
      <c r="F27" s="239"/>
      <c r="G27" s="231"/>
      <c r="H27" s="231"/>
      <c r="I27" s="231"/>
      <c r="J27" s="233"/>
      <c r="K27" s="231"/>
      <c r="L27" s="231"/>
      <c r="M27" s="231"/>
      <c r="N27" s="239"/>
      <c r="O27" s="231"/>
      <c r="P27" s="231"/>
      <c r="R27" s="6"/>
    </row>
    <row r="28" ht="12" customHeight="1">
      <c r="R28" s="6"/>
    </row>
    <row r="29" spans="1:18" ht="12" customHeight="1">
      <c r="A29" s="242" t="s">
        <v>9</v>
      </c>
      <c r="I29" s="242" t="s">
        <v>11</v>
      </c>
      <c r="R29" s="6"/>
    </row>
    <row r="30" spans="1:18" ht="12" customHeight="1">
      <c r="A30" s="265"/>
      <c r="B30" s="4" t="s">
        <v>19</v>
      </c>
      <c r="E30" s="113" t="str">
        <f>HYPERLINK('пр.взвешивания'!E3)</f>
        <v>в.к.    52    кг.</v>
      </c>
      <c r="I30" s="243"/>
      <c r="J30" s="4" t="s">
        <v>19</v>
      </c>
      <c r="M30" s="113" t="str">
        <f>HYPERLINK('пр.взвешивания'!E3)</f>
        <v>в.к.    52    кг.</v>
      </c>
      <c r="R30" s="6"/>
    </row>
    <row r="31" spans="1:18" ht="12" customHeight="1">
      <c r="A31" s="223">
        <v>1</v>
      </c>
      <c r="B31" s="133" t="str">
        <f>VLOOKUP(A31,'пр.взвешивания'!B6:E69,2,FALSE)</f>
        <v>МИРЗОЯН Сусанна Кареновна</v>
      </c>
      <c r="C31" s="236" t="str">
        <f>VLOOKUP(A31,'пр.взвешивания'!B6:F69,3,FALSE)</f>
        <v>20.01.86 змс </v>
      </c>
      <c r="D31" s="236" t="str">
        <f>VLOOKUP(B31,'пр.взвешивания'!C6:G69,3,FALSE)</f>
        <v>ПФО Пензенская Пенза ВС</v>
      </c>
      <c r="E31" s="227"/>
      <c r="F31" s="130"/>
      <c r="G31" s="228"/>
      <c r="H31" s="223"/>
      <c r="I31" s="240">
        <v>11</v>
      </c>
      <c r="J31" s="133" t="str">
        <f>VLOOKUP(I31,'пр.взвешивания'!B6:M69,2,FALSE)</f>
        <v>НИКИТИНА Татьяна Геннадьевна</v>
      </c>
      <c r="K31" s="236" t="str">
        <f>VLOOKUP(I31,'пр.взвешивания'!B6:N69,3,FALSE)</f>
        <v>18.09.84 мс</v>
      </c>
      <c r="L31" s="236" t="str">
        <f>VLOOKUP(J31,'пр.взвешивания'!C6:O69,3,FALSE)</f>
        <v>ПФО Башкортостан Давлеканово МО</v>
      </c>
      <c r="M31" s="227"/>
      <c r="N31" s="130"/>
      <c r="O31" s="228"/>
      <c r="P31" s="223"/>
      <c r="R31" s="6"/>
    </row>
    <row r="32" spans="1:18" ht="12" customHeight="1">
      <c r="A32" s="223"/>
      <c r="B32" s="133"/>
      <c r="C32" s="223"/>
      <c r="D32" s="223"/>
      <c r="E32" s="227"/>
      <c r="F32" s="227"/>
      <c r="G32" s="228"/>
      <c r="H32" s="223"/>
      <c r="I32" s="240"/>
      <c r="J32" s="133"/>
      <c r="K32" s="223"/>
      <c r="L32" s="223"/>
      <c r="M32" s="227"/>
      <c r="N32" s="227"/>
      <c r="O32" s="228"/>
      <c r="P32" s="223"/>
      <c r="R32" s="6"/>
    </row>
    <row r="33" spans="1:18" ht="12" customHeight="1">
      <c r="A33" s="136">
        <v>4</v>
      </c>
      <c r="B33" s="232" t="str">
        <f>VLOOKUP(A33,'пр.взвешивания'!B6:E71,2,FALSE)</f>
        <v>КОРОБОВА Ольга Евгеньевна</v>
      </c>
      <c r="C33" s="234" t="str">
        <f>VLOOKUP(A33,'пр.взвешивания'!B6:F71,3,FALSE)</f>
        <v>10.02.91 кмс</v>
      </c>
      <c r="D33" s="234" t="str">
        <f>VLOOKUP(B33,'пр.взвешивания'!C6:G71,3,FALSE)</f>
        <v>ЦФО Тульская Тула  </v>
      </c>
      <c r="E33" s="238"/>
      <c r="F33" s="238"/>
      <c r="G33" s="136"/>
      <c r="H33" s="136"/>
      <c r="I33" s="136">
        <v>14</v>
      </c>
      <c r="J33" s="232" t="str">
        <f>VLOOKUP(I33,'пр.взвешивания'!B6:M71,2,FALSE)</f>
        <v>ТАРТЫКОВА Надежда Зиннатовна</v>
      </c>
      <c r="K33" s="234" t="str">
        <f>VLOOKUP(I33,'пр.взвешивания'!B6:N71,3,FALSE)</f>
        <v>21.05.90 мс</v>
      </c>
      <c r="L33" s="234" t="str">
        <f>VLOOKUP(J33,'пр.взвешивания'!C6:O71,3,FALSE)</f>
        <v>СФО Кемеровская Юрга МО</v>
      </c>
      <c r="M33" s="238"/>
      <c r="N33" s="238"/>
      <c r="O33" s="136"/>
      <c r="P33" s="136"/>
      <c r="R33" s="6"/>
    </row>
    <row r="34" spans="1:18" ht="12" customHeight="1" thickBot="1">
      <c r="A34" s="231"/>
      <c r="B34" s="233"/>
      <c r="C34" s="231"/>
      <c r="D34" s="231"/>
      <c r="E34" s="239"/>
      <c r="F34" s="239"/>
      <c r="G34" s="231"/>
      <c r="H34" s="231"/>
      <c r="I34" s="231"/>
      <c r="J34" s="233"/>
      <c r="K34" s="231"/>
      <c r="L34" s="231"/>
      <c r="M34" s="239"/>
      <c r="N34" s="239"/>
      <c r="O34" s="231"/>
      <c r="P34" s="231"/>
      <c r="R34" s="6"/>
    </row>
    <row r="35" spans="1:18" ht="12" customHeight="1">
      <c r="A35" s="223">
        <v>3</v>
      </c>
      <c r="B35" s="133" t="str">
        <f>VLOOKUP(A35,'пр.взвешивания'!B6:E73,2,FALSE)</f>
        <v>СЕРГЕЕВА Ксения Леонидовна</v>
      </c>
      <c r="C35" s="223" t="str">
        <f>VLOOKUP(A35,'пр.взвешивания'!B6:F73,3,FALSE)</f>
        <v>05.02.90 кмс</v>
      </c>
      <c r="D35" s="223" t="str">
        <f>VLOOKUP(B35,'пр.взвешивания'!C6:G73,3,FALSE)</f>
        <v>СФО Красноярский Красноярск</v>
      </c>
      <c r="E35" s="227"/>
      <c r="F35" s="130"/>
      <c r="G35" s="228"/>
      <c r="H35" s="223"/>
      <c r="I35" s="223">
        <v>13</v>
      </c>
      <c r="J35" s="133" t="str">
        <f>VLOOKUP(I35,'пр.взвешивания'!B6:M73,2,FALSE)</f>
        <v>ЧЕРНЕЦОВА Наталья Борисовна</v>
      </c>
      <c r="K35" s="223" t="str">
        <f>VLOOKUP(I35,'пр.взвешивания'!B6:N73,3,FALSE)</f>
        <v>04.05.86 мс</v>
      </c>
      <c r="L35" s="223" t="str">
        <f>VLOOKUP(J35,'пр.взвешивания'!C6:O73,3,FALSE)</f>
        <v>МОСКВА МКС</v>
      </c>
      <c r="M35" s="227"/>
      <c r="N35" s="130"/>
      <c r="O35" s="228"/>
      <c r="P35" s="223"/>
      <c r="R35" s="6"/>
    </row>
    <row r="36" spans="1:18" ht="12" customHeight="1">
      <c r="A36" s="223"/>
      <c r="B36" s="133"/>
      <c r="C36" s="223"/>
      <c r="D36" s="223"/>
      <c r="E36" s="227"/>
      <c r="F36" s="227"/>
      <c r="G36" s="228"/>
      <c r="H36" s="223"/>
      <c r="I36" s="223"/>
      <c r="J36" s="133"/>
      <c r="K36" s="223"/>
      <c r="L36" s="223"/>
      <c r="M36" s="227"/>
      <c r="N36" s="227"/>
      <c r="O36" s="228"/>
      <c r="P36" s="223"/>
      <c r="R36" s="6"/>
    </row>
    <row r="37" spans="1:18" ht="12" customHeight="1">
      <c r="A37" s="136">
        <v>5</v>
      </c>
      <c r="B37" s="235" t="str">
        <f>VLOOKUP(A37,'пр.взвешивания'!B6:E75,2,FALSE)</f>
        <v>КУЗНЕЦОВА Алина Сергеевна</v>
      </c>
      <c r="C37" s="236" t="str">
        <f>VLOOKUP(A37,'пр.взвешивания'!B6:F75,3,FALSE)</f>
        <v>25.07.85 мс</v>
      </c>
      <c r="D37" s="236" t="str">
        <f>VLOOKUP(B37,'пр.взвешивания'!C6:G75,3,FALSE)</f>
        <v>Москва</v>
      </c>
      <c r="E37" s="238"/>
      <c r="F37" s="238"/>
      <c r="G37" s="136"/>
      <c r="H37" s="136"/>
      <c r="I37" s="136">
        <v>15</v>
      </c>
      <c r="J37" s="235" t="str">
        <f>VLOOKUP(I37,'пр.взвешивания'!B6:M75,2,FALSE)</f>
        <v>МАКАРОВА Ирина Сергеевна</v>
      </c>
      <c r="K37" s="236" t="str">
        <f>VLOOKUP(I37,'пр.взвешивания'!B6:N75,3,FALSE)</f>
        <v>17.04.91 КМС</v>
      </c>
      <c r="L37" s="236" t="str">
        <f>VLOOKUP(J37,'пр.взвешивания'!C6:O75,3,FALSE)</f>
        <v>УФО Челябинск РССС</v>
      </c>
      <c r="M37" s="238"/>
      <c r="N37" s="238"/>
      <c r="O37" s="136"/>
      <c r="P37" s="136"/>
      <c r="R37" s="6"/>
    </row>
    <row r="38" spans="1:18" ht="12" customHeight="1" thickBot="1">
      <c r="A38" s="231"/>
      <c r="B38" s="233"/>
      <c r="C38" s="237"/>
      <c r="D38" s="237"/>
      <c r="E38" s="239"/>
      <c r="F38" s="239"/>
      <c r="G38" s="231"/>
      <c r="H38" s="231"/>
      <c r="I38" s="231"/>
      <c r="J38" s="233"/>
      <c r="K38" s="237"/>
      <c r="L38" s="237"/>
      <c r="M38" s="239"/>
      <c r="N38" s="239"/>
      <c r="O38" s="231"/>
      <c r="P38" s="231"/>
      <c r="R38" s="6"/>
    </row>
    <row r="39" spans="1:18" ht="12" customHeight="1">
      <c r="A39" s="136">
        <v>2</v>
      </c>
      <c r="B39" s="232" t="str">
        <f>VLOOKUP(A39,'пр.взвешивания'!B6:E69,2,FALSE)</f>
        <v>КУКЛО Виктория Вячеславона</v>
      </c>
      <c r="C39" s="234" t="str">
        <f>VLOOKUP(A39,'пр.взвешивания'!B6:F77,3,FALSE)</f>
        <v>27.12.89 мс</v>
      </c>
      <c r="D39" s="234" t="str">
        <f>VLOOKUP(B39,'пр.взвешивания'!C6:G77,3,FALSE)</f>
        <v>ЦФО Брянская Брянск ЛОК</v>
      </c>
      <c r="E39" s="136" t="s">
        <v>32</v>
      </c>
      <c r="F39" s="238"/>
      <c r="G39" s="136"/>
      <c r="H39" s="136"/>
      <c r="I39" s="136">
        <v>12</v>
      </c>
      <c r="J39" s="232" t="str">
        <f>VLOOKUP(I39,'пр.взвешивания'!B6:M69,2,FALSE)</f>
        <v>ТИТОВА Ольга Александровна</v>
      </c>
      <c r="K39" s="234" t="str">
        <f>VLOOKUP(I39,'пр.взвешивания'!B6:N77,3,FALSE)</f>
        <v>13.02.90 мс</v>
      </c>
      <c r="L39" s="234" t="str">
        <f>VLOOKUP(J39,'пр.взвешивания'!C6:O77,3,FALSE)</f>
        <v>УФО Свердловская Красноуральск ПР</v>
      </c>
      <c r="M39" s="136" t="s">
        <v>32</v>
      </c>
      <c r="N39" s="238"/>
      <c r="O39" s="136"/>
      <c r="P39" s="136"/>
      <c r="R39" s="6"/>
    </row>
    <row r="40" spans="1:18" ht="12" customHeight="1" thickBot="1">
      <c r="A40" s="231"/>
      <c r="B40" s="233"/>
      <c r="C40" s="231"/>
      <c r="D40" s="231"/>
      <c r="E40" s="231"/>
      <c r="F40" s="239"/>
      <c r="G40" s="231"/>
      <c r="H40" s="231"/>
      <c r="I40" s="231"/>
      <c r="J40" s="233"/>
      <c r="K40" s="231"/>
      <c r="L40" s="231"/>
      <c r="M40" s="231"/>
      <c r="N40" s="239"/>
      <c r="O40" s="231"/>
      <c r="P40" s="231"/>
      <c r="R40" s="6"/>
    </row>
    <row r="41" ht="12" customHeight="1">
      <c r="R41" s="6"/>
    </row>
    <row r="42" spans="1:18" ht="12" customHeight="1">
      <c r="A42" s="242" t="s">
        <v>9</v>
      </c>
      <c r="I42" s="242" t="s">
        <v>11</v>
      </c>
      <c r="R42" s="6"/>
    </row>
    <row r="43" spans="1:18" ht="12" customHeight="1">
      <c r="A43" s="265"/>
      <c r="B43" s="4" t="s">
        <v>26</v>
      </c>
      <c r="E43" s="113" t="str">
        <f>HYPERLINK('пр.взвешивания'!E3)</f>
        <v>в.к.    52    кг.</v>
      </c>
      <c r="I43" s="243"/>
      <c r="J43" s="4" t="s">
        <v>26</v>
      </c>
      <c r="M43" s="113" t="str">
        <f>HYPERLINK('пр.взвешивания'!E3)</f>
        <v>в.к.    52    кг.</v>
      </c>
      <c r="R43" s="6"/>
    </row>
    <row r="44" spans="1:18" ht="12" customHeight="1">
      <c r="A44" s="223">
        <v>1</v>
      </c>
      <c r="B44" s="133" t="str">
        <f>VLOOKUP(A44,'пр.взвешивания'!B6:E82,2,FALSE)</f>
        <v>МИРЗОЯН Сусанна Кареновна</v>
      </c>
      <c r="C44" s="236" t="str">
        <f>VLOOKUP(A44,'пр.взвешивания'!B6:F82,3,FALSE)</f>
        <v>20.01.86 змс </v>
      </c>
      <c r="D44" s="236" t="str">
        <f>VLOOKUP(B44,'пр.взвешивания'!C6:G82,3,FALSE)</f>
        <v>ПФО Пензенская Пенза ВС</v>
      </c>
      <c r="E44" s="227"/>
      <c r="F44" s="130"/>
      <c r="G44" s="228"/>
      <c r="H44" s="223"/>
      <c r="I44" s="240">
        <v>11</v>
      </c>
      <c r="J44" s="133" t="str">
        <f>VLOOKUP(I44,'пр.взвешивания'!B6:M82,2,FALSE)</f>
        <v>НИКИТИНА Татьяна Геннадьевна</v>
      </c>
      <c r="K44" s="236" t="str">
        <f>VLOOKUP(I44,'пр.взвешивания'!B6:N82,3,FALSE)</f>
        <v>18.09.84 мс</v>
      </c>
      <c r="L44" s="236" t="str">
        <f>VLOOKUP(J44,'пр.взвешивания'!C6:O82,3,FALSE)</f>
        <v>ПФО Башкортостан Давлеканово МО</v>
      </c>
      <c r="M44" s="227"/>
      <c r="N44" s="130"/>
      <c r="O44" s="228"/>
      <c r="P44" s="223"/>
      <c r="R44" s="6"/>
    </row>
    <row r="45" spans="1:18" ht="12" customHeight="1">
      <c r="A45" s="223"/>
      <c r="B45" s="133"/>
      <c r="C45" s="223"/>
      <c r="D45" s="223"/>
      <c r="E45" s="227"/>
      <c r="F45" s="227"/>
      <c r="G45" s="228"/>
      <c r="H45" s="223"/>
      <c r="I45" s="240"/>
      <c r="J45" s="133"/>
      <c r="K45" s="223"/>
      <c r="L45" s="223"/>
      <c r="M45" s="227"/>
      <c r="N45" s="227"/>
      <c r="O45" s="228"/>
      <c r="P45" s="223"/>
      <c r="R45" s="6"/>
    </row>
    <row r="46" spans="1:18" ht="12" customHeight="1">
      <c r="A46" s="136">
        <v>5</v>
      </c>
      <c r="B46" s="232" t="str">
        <f>VLOOKUP(A46,'пр.взвешивания'!B6:E84,2,FALSE)</f>
        <v>КУЗНЕЦОВА Алина Сергеевна</v>
      </c>
      <c r="C46" s="234" t="str">
        <f>VLOOKUP(A46,'пр.взвешивания'!B6:F84,3,FALSE)</f>
        <v>25.07.85 мс</v>
      </c>
      <c r="D46" s="234" t="str">
        <f>VLOOKUP(B46,'пр.взвешивания'!C6:G84,3,FALSE)</f>
        <v>Москва</v>
      </c>
      <c r="E46" s="238"/>
      <c r="F46" s="238"/>
      <c r="G46" s="136"/>
      <c r="H46" s="136"/>
      <c r="I46" s="136">
        <v>15</v>
      </c>
      <c r="J46" s="232" t="str">
        <f>VLOOKUP(I46,'пр.взвешивания'!B6:M84,2,FALSE)</f>
        <v>МАКАРОВА Ирина Сергеевна</v>
      </c>
      <c r="K46" s="234" t="str">
        <f>VLOOKUP(I46,'пр.взвешивания'!B6:N84,3,FALSE)</f>
        <v>17.04.91 КМС</v>
      </c>
      <c r="L46" s="234" t="str">
        <f>VLOOKUP(J46,'пр.взвешивания'!C6:O84,3,FALSE)</f>
        <v>УФО Челябинск РССС</v>
      </c>
      <c r="M46" s="238"/>
      <c r="N46" s="238"/>
      <c r="O46" s="136"/>
      <c r="P46" s="136"/>
      <c r="R46" s="6"/>
    </row>
    <row r="47" spans="1:18" ht="12" customHeight="1" thickBot="1">
      <c r="A47" s="231"/>
      <c r="B47" s="233"/>
      <c r="C47" s="231"/>
      <c r="D47" s="231"/>
      <c r="E47" s="239"/>
      <c r="F47" s="239"/>
      <c r="G47" s="231"/>
      <c r="H47" s="231"/>
      <c r="I47" s="231"/>
      <c r="J47" s="233"/>
      <c r="K47" s="231"/>
      <c r="L47" s="231"/>
      <c r="M47" s="239"/>
      <c r="N47" s="239"/>
      <c r="O47" s="231"/>
      <c r="P47" s="231"/>
      <c r="R47" s="6"/>
    </row>
    <row r="48" spans="1:18" ht="12" customHeight="1">
      <c r="A48" s="223">
        <v>3</v>
      </c>
      <c r="B48" s="133" t="str">
        <f>VLOOKUP(A48,'пр.взвешивания'!B6:E86,2,FALSE)</f>
        <v>СЕРГЕЕВА Ксения Леонидовна</v>
      </c>
      <c r="C48" s="223" t="str">
        <f>VLOOKUP(A48,'пр.взвешивания'!B6:F86,3,FALSE)</f>
        <v>05.02.90 кмс</v>
      </c>
      <c r="D48" s="223" t="str">
        <f>VLOOKUP(B48,'пр.взвешивания'!C6:G86,3,FALSE)</f>
        <v>СФО Красноярский Красноярск</v>
      </c>
      <c r="E48" s="227"/>
      <c r="F48" s="130"/>
      <c r="G48" s="228"/>
      <c r="H48" s="223"/>
      <c r="I48" s="223">
        <v>13</v>
      </c>
      <c r="J48" s="133" t="str">
        <f>VLOOKUP(I48,'пр.взвешивания'!B6:M86,2,FALSE)</f>
        <v>ЧЕРНЕЦОВА Наталья Борисовна</v>
      </c>
      <c r="K48" s="223" t="str">
        <f>VLOOKUP(I48,'пр.взвешивания'!B6:N86,3,FALSE)</f>
        <v>04.05.86 мс</v>
      </c>
      <c r="L48" s="223" t="str">
        <f>VLOOKUP(J48,'пр.взвешивания'!C6:O86,3,FALSE)</f>
        <v>МОСКВА МКС</v>
      </c>
      <c r="M48" s="227"/>
      <c r="N48" s="130"/>
      <c r="O48" s="228"/>
      <c r="P48" s="223"/>
      <c r="R48" s="6"/>
    </row>
    <row r="49" spans="1:18" ht="12" customHeight="1">
      <c r="A49" s="223"/>
      <c r="B49" s="133"/>
      <c r="C49" s="223"/>
      <c r="D49" s="223"/>
      <c r="E49" s="227"/>
      <c r="F49" s="227"/>
      <c r="G49" s="228"/>
      <c r="H49" s="223"/>
      <c r="I49" s="223"/>
      <c r="J49" s="133"/>
      <c r="K49" s="223"/>
      <c r="L49" s="223"/>
      <c r="M49" s="227"/>
      <c r="N49" s="227"/>
      <c r="O49" s="228"/>
      <c r="P49" s="223"/>
      <c r="R49" s="6"/>
    </row>
    <row r="50" spans="1:16" ht="12" customHeight="1">
      <c r="A50" s="136">
        <v>2</v>
      </c>
      <c r="B50" s="235" t="str">
        <f>VLOOKUP(A50,'пр.взвешивания'!B6:E88,2,FALSE)</f>
        <v>КУКЛО Виктория Вячеславона</v>
      </c>
      <c r="C50" s="236" t="str">
        <f>VLOOKUP(A50,'пр.взвешивания'!B6:F88,3,FALSE)</f>
        <v>27.12.89 мс</v>
      </c>
      <c r="D50" s="236" t="str">
        <f>VLOOKUP(B50,'пр.взвешивания'!C6:G88,3,FALSE)</f>
        <v>ЦФО Брянская Брянск ЛОК</v>
      </c>
      <c r="E50" s="238"/>
      <c r="F50" s="238"/>
      <c r="G50" s="136"/>
      <c r="H50" s="136"/>
      <c r="I50" s="136">
        <v>12</v>
      </c>
      <c r="J50" s="235" t="str">
        <f>VLOOKUP(I50,'пр.взвешивания'!B6:M88,2,FALSE)</f>
        <v>ТИТОВА Ольга Александровна</v>
      </c>
      <c r="K50" s="236" t="str">
        <f>VLOOKUP(I50,'пр.взвешивания'!B6:N88,3,FALSE)</f>
        <v>13.02.90 мс</v>
      </c>
      <c r="L50" s="236" t="str">
        <f>VLOOKUP(J50,'пр.взвешивания'!C6:O88,3,FALSE)</f>
        <v>УФО Свердловская Красноуральск ПР</v>
      </c>
      <c r="M50" s="238"/>
      <c r="N50" s="238"/>
      <c r="O50" s="136"/>
      <c r="P50" s="136"/>
    </row>
    <row r="51" spans="1:16" ht="12" customHeight="1" thickBot="1">
      <c r="A51" s="231"/>
      <c r="B51" s="233"/>
      <c r="C51" s="237"/>
      <c r="D51" s="237"/>
      <c r="E51" s="239"/>
      <c r="F51" s="239"/>
      <c r="G51" s="231"/>
      <c r="H51" s="231"/>
      <c r="I51" s="231"/>
      <c r="J51" s="233"/>
      <c r="K51" s="237"/>
      <c r="L51" s="237"/>
      <c r="M51" s="239"/>
      <c r="N51" s="239"/>
      <c r="O51" s="231"/>
      <c r="P51" s="231"/>
    </row>
    <row r="52" spans="1:17" ht="12" customHeight="1">
      <c r="A52" s="136">
        <v>4</v>
      </c>
      <c r="B52" s="232" t="str">
        <f>VLOOKUP(A52,'пр.взвешивания'!B6:E82,2,FALSE)</f>
        <v>КОРОБОВА Ольга Евгеньевна</v>
      </c>
      <c r="C52" s="234" t="str">
        <f>VLOOKUP(A52,'пр.взвешивания'!B6:F90,3,FALSE)</f>
        <v>10.02.91 кмс</v>
      </c>
      <c r="D52" s="234" t="str">
        <f>VLOOKUP(B52,'пр.взвешивания'!C6:G90,3,FALSE)</f>
        <v>ЦФО Тульская Тула  </v>
      </c>
      <c r="E52" s="136" t="s">
        <v>32</v>
      </c>
      <c r="F52" s="238"/>
      <c r="G52" s="136"/>
      <c r="H52" s="136"/>
      <c r="I52" s="136">
        <v>14</v>
      </c>
      <c r="J52" s="232" t="str">
        <f>VLOOKUP(I52,'пр.взвешивания'!B6:M82,2,FALSE)</f>
        <v>ТАРТЫКОВА Надежда Зиннатовна</v>
      </c>
      <c r="K52" s="234" t="str">
        <f>VLOOKUP(I52,'пр.взвешивания'!B6:N90,3,FALSE)</f>
        <v>21.05.90 мс</v>
      </c>
      <c r="L52" s="234" t="str">
        <f>VLOOKUP(J52,'пр.взвешивания'!C6:O90,3,FALSE)</f>
        <v>СФО Кемеровская Юрга МО</v>
      </c>
      <c r="M52" s="136" t="s">
        <v>32</v>
      </c>
      <c r="N52" s="238"/>
      <c r="O52" s="136"/>
      <c r="P52" s="136"/>
      <c r="Q52" s="5"/>
    </row>
    <row r="53" spans="1:17" ht="12" customHeight="1" thickBot="1">
      <c r="A53" s="231"/>
      <c r="B53" s="233"/>
      <c r="C53" s="231"/>
      <c r="D53" s="231"/>
      <c r="E53" s="231"/>
      <c r="F53" s="239"/>
      <c r="G53" s="231"/>
      <c r="H53" s="231"/>
      <c r="I53" s="231"/>
      <c r="J53" s="233"/>
      <c r="K53" s="231"/>
      <c r="L53" s="231"/>
      <c r="M53" s="231"/>
      <c r="N53" s="239"/>
      <c r="O53" s="231"/>
      <c r="P53" s="231"/>
      <c r="Q53" s="5"/>
    </row>
    <row r="54" ht="12" customHeight="1">
      <c r="Q54" s="5"/>
    </row>
    <row r="55" spans="1:17" ht="12" customHeight="1">
      <c r="A55" s="242" t="s">
        <v>9</v>
      </c>
      <c r="I55" s="242" t="s">
        <v>11</v>
      </c>
      <c r="Q55" s="5"/>
    </row>
    <row r="56" spans="1:17" ht="12" customHeight="1">
      <c r="A56" s="265"/>
      <c r="B56" s="4" t="s">
        <v>27</v>
      </c>
      <c r="E56" s="113" t="str">
        <f>HYPERLINK('пр.взвешивания'!E3)</f>
        <v>в.к.    52    кг.</v>
      </c>
      <c r="I56" s="243"/>
      <c r="J56" s="4" t="s">
        <v>27</v>
      </c>
      <c r="M56" s="113" t="str">
        <f>HYPERLINK('пр.взвешивания'!E3)</f>
        <v>в.к.    52    кг.</v>
      </c>
      <c r="Q56" s="5"/>
    </row>
    <row r="57" spans="1:17" ht="12" customHeight="1">
      <c r="A57" s="223">
        <v>5</v>
      </c>
      <c r="B57" s="133" t="str">
        <f>VLOOKUP(A57,'пр.взвешивания'!B6:E95,2,FALSE)</f>
        <v>КУЗНЕЦОВА Алина Сергеевна</v>
      </c>
      <c r="C57" s="236" t="str">
        <f>VLOOKUP(A57,'пр.взвешивания'!B6:F95,3,FALSE)</f>
        <v>25.07.85 мс</v>
      </c>
      <c r="D57" s="236" t="str">
        <f>VLOOKUP(B57,'пр.взвешивания'!C6:G95,3,FALSE)</f>
        <v>Москва</v>
      </c>
      <c r="E57" s="227"/>
      <c r="F57" s="130"/>
      <c r="G57" s="228"/>
      <c r="H57" s="223"/>
      <c r="I57" s="240">
        <v>15</v>
      </c>
      <c r="J57" s="133" t="str">
        <f>VLOOKUP(I57,'пр.взвешивания'!B6:M95,2,FALSE)</f>
        <v>МАКАРОВА Ирина Сергеевна</v>
      </c>
      <c r="K57" s="236" t="str">
        <f>VLOOKUP(I57,'пр.взвешивания'!B6:N95,3,FALSE)</f>
        <v>17.04.91 КМС</v>
      </c>
      <c r="L57" s="236" t="str">
        <f>VLOOKUP(J57,'пр.взвешивания'!C6:O95,3,FALSE)</f>
        <v>УФО Челябинск РССС</v>
      </c>
      <c r="M57" s="227"/>
      <c r="N57" s="130"/>
      <c r="O57" s="228"/>
      <c r="P57" s="223"/>
      <c r="Q57" s="5"/>
    </row>
    <row r="58" spans="1:17" ht="12" customHeight="1">
      <c r="A58" s="223"/>
      <c r="B58" s="133"/>
      <c r="C58" s="223"/>
      <c r="D58" s="223"/>
      <c r="E58" s="227"/>
      <c r="F58" s="227"/>
      <c r="G58" s="228"/>
      <c r="H58" s="223"/>
      <c r="I58" s="240"/>
      <c r="J58" s="133"/>
      <c r="K58" s="223"/>
      <c r="L58" s="223"/>
      <c r="M58" s="227"/>
      <c r="N58" s="227"/>
      <c r="O58" s="228"/>
      <c r="P58" s="223"/>
      <c r="Q58" s="5"/>
    </row>
    <row r="59" spans="1:17" ht="12" customHeight="1">
      <c r="A59" s="136">
        <v>2</v>
      </c>
      <c r="B59" s="232" t="str">
        <f>VLOOKUP(A59,'пр.взвешивания'!B6:E97,2,FALSE)</f>
        <v>КУКЛО Виктория Вячеславона</v>
      </c>
      <c r="C59" s="234" t="str">
        <f>VLOOKUP(A59,'пр.взвешивания'!B6:F97,3,FALSE)</f>
        <v>27.12.89 мс</v>
      </c>
      <c r="D59" s="234" t="str">
        <f>VLOOKUP(B59,'пр.взвешивания'!C6:G97,3,FALSE)</f>
        <v>ЦФО Брянская Брянск ЛОК</v>
      </c>
      <c r="E59" s="238"/>
      <c r="F59" s="238"/>
      <c r="G59" s="136"/>
      <c r="H59" s="136"/>
      <c r="I59" s="136">
        <v>12</v>
      </c>
      <c r="J59" s="232" t="str">
        <f>VLOOKUP(I59,'пр.взвешивания'!B6:M97,2,FALSE)</f>
        <v>ТИТОВА Ольга Александровна</v>
      </c>
      <c r="K59" s="234" t="str">
        <f>VLOOKUP(I59,'пр.взвешивания'!B6:N97,3,FALSE)</f>
        <v>13.02.90 мс</v>
      </c>
      <c r="L59" s="234" t="str">
        <f>VLOOKUP(J59,'пр.взвешивания'!C6:O97,3,FALSE)</f>
        <v>УФО Свердловская Красноуральск ПР</v>
      </c>
      <c r="M59" s="238"/>
      <c r="N59" s="238"/>
      <c r="O59" s="136"/>
      <c r="P59" s="136"/>
      <c r="Q59" s="5"/>
    </row>
    <row r="60" spans="1:17" ht="12" customHeight="1" thickBot="1">
      <c r="A60" s="231"/>
      <c r="B60" s="233"/>
      <c r="C60" s="231"/>
      <c r="D60" s="231"/>
      <c r="E60" s="239"/>
      <c r="F60" s="239"/>
      <c r="G60" s="231"/>
      <c r="H60" s="231"/>
      <c r="I60" s="231"/>
      <c r="J60" s="233"/>
      <c r="K60" s="231"/>
      <c r="L60" s="231"/>
      <c r="M60" s="239"/>
      <c r="N60" s="239"/>
      <c r="O60" s="231"/>
      <c r="P60" s="231"/>
      <c r="Q60" s="5"/>
    </row>
    <row r="61" spans="1:17" ht="12" customHeight="1">
      <c r="A61" s="223">
        <v>4</v>
      </c>
      <c r="B61" s="133" t="str">
        <f>VLOOKUP(A61,'пр.взвешивания'!B6:E99,2,FALSE)</f>
        <v>КОРОБОВА Ольга Евгеньевна</v>
      </c>
      <c r="C61" s="223" t="str">
        <f>VLOOKUP(A61,'пр.взвешивания'!B6:F99,3,FALSE)</f>
        <v>10.02.91 кмс</v>
      </c>
      <c r="D61" s="223" t="str">
        <f>VLOOKUP(B61,'пр.взвешивания'!C6:G99,3,FALSE)</f>
        <v>ЦФО Тульская Тула  </v>
      </c>
      <c r="E61" s="227"/>
      <c r="F61" s="130"/>
      <c r="G61" s="228"/>
      <c r="H61" s="223"/>
      <c r="I61" s="223">
        <v>14</v>
      </c>
      <c r="J61" s="133" t="str">
        <f>VLOOKUP(I61,'пр.взвешивания'!B6:M99,2,FALSE)</f>
        <v>ТАРТЫКОВА Надежда Зиннатовна</v>
      </c>
      <c r="K61" s="223" t="str">
        <f>VLOOKUP(I61,'пр.взвешивания'!B6:N99,3,FALSE)</f>
        <v>21.05.90 мс</v>
      </c>
      <c r="L61" s="223" t="str">
        <f>VLOOKUP(J61,'пр.взвешивания'!C6:O99,3,FALSE)</f>
        <v>СФО Кемеровская Юрга МО</v>
      </c>
      <c r="M61" s="227"/>
      <c r="N61" s="130"/>
      <c r="O61" s="228"/>
      <c r="P61" s="223"/>
      <c r="Q61" s="5"/>
    </row>
    <row r="62" spans="1:17" ht="12" customHeight="1">
      <c r="A62" s="223"/>
      <c r="B62" s="133"/>
      <c r="C62" s="223"/>
      <c r="D62" s="223"/>
      <c r="E62" s="227"/>
      <c r="F62" s="227"/>
      <c r="G62" s="228"/>
      <c r="H62" s="223"/>
      <c r="I62" s="223"/>
      <c r="J62" s="133"/>
      <c r="K62" s="223"/>
      <c r="L62" s="223"/>
      <c r="M62" s="227"/>
      <c r="N62" s="227"/>
      <c r="O62" s="228"/>
      <c r="P62" s="223"/>
      <c r="Q62" s="5"/>
    </row>
    <row r="63" spans="1:17" ht="12" customHeight="1">
      <c r="A63" s="136">
        <v>3</v>
      </c>
      <c r="B63" s="235" t="str">
        <f>VLOOKUP(A63,'пр.взвешивания'!B6:E101,2,FALSE)</f>
        <v>СЕРГЕЕВА Ксения Леонидовна</v>
      </c>
      <c r="C63" s="236" t="str">
        <f>VLOOKUP(A63,'пр.взвешивания'!B6:F101,3,FALSE)</f>
        <v>05.02.90 кмс</v>
      </c>
      <c r="D63" s="236" t="str">
        <f>VLOOKUP(B63,'пр.взвешивания'!C6:G101,3,FALSE)</f>
        <v>СФО Красноярский Красноярск</v>
      </c>
      <c r="E63" s="238"/>
      <c r="F63" s="238"/>
      <c r="G63" s="136"/>
      <c r="H63" s="136"/>
      <c r="I63" s="136">
        <v>13</v>
      </c>
      <c r="J63" s="235" t="str">
        <f>VLOOKUP(I63,'пр.взвешивания'!B6:M101,2,FALSE)</f>
        <v>ЧЕРНЕЦОВА Наталья Борисовна</v>
      </c>
      <c r="K63" s="236" t="str">
        <f>VLOOKUP(I63,'пр.взвешивания'!B6:N101,3,FALSE)</f>
        <v>04.05.86 мс</v>
      </c>
      <c r="L63" s="236" t="str">
        <f>VLOOKUP(J63,'пр.взвешивания'!C6:O101,3,FALSE)</f>
        <v>МОСКВА МКС</v>
      </c>
      <c r="M63" s="238"/>
      <c r="N63" s="238"/>
      <c r="O63" s="136"/>
      <c r="P63" s="136"/>
      <c r="Q63" s="5"/>
    </row>
    <row r="64" spans="1:17" ht="12" customHeight="1" thickBot="1">
      <c r="A64" s="231"/>
      <c r="B64" s="233"/>
      <c r="C64" s="237"/>
      <c r="D64" s="237"/>
      <c r="E64" s="239"/>
      <c r="F64" s="239"/>
      <c r="G64" s="231"/>
      <c r="H64" s="231"/>
      <c r="I64" s="231"/>
      <c r="J64" s="233"/>
      <c r="K64" s="237"/>
      <c r="L64" s="237"/>
      <c r="M64" s="239"/>
      <c r="N64" s="239"/>
      <c r="O64" s="231"/>
      <c r="P64" s="231"/>
      <c r="Q64" s="5"/>
    </row>
    <row r="65" spans="1:17" ht="12" customHeight="1">
      <c r="A65" s="136">
        <v>1</v>
      </c>
      <c r="B65" s="232" t="str">
        <f>VLOOKUP(A65,'пр.взвешивания'!B6:E95,2,FALSE)</f>
        <v>МИРЗОЯН Сусанна Кареновна</v>
      </c>
      <c r="C65" s="234" t="str">
        <f>VLOOKUP(A65,'пр.взвешивания'!B6:F103,3,FALSE)</f>
        <v>20.01.86 змс </v>
      </c>
      <c r="D65" s="234" t="str">
        <f>VLOOKUP(B65,'пр.взвешивания'!C6:G103,3,FALSE)</f>
        <v>ПФО Пензенская Пенза ВС</v>
      </c>
      <c r="E65" s="136" t="s">
        <v>32</v>
      </c>
      <c r="F65" s="238"/>
      <c r="G65" s="136"/>
      <c r="H65" s="136"/>
      <c r="I65" s="136">
        <v>11</v>
      </c>
      <c r="J65" s="232" t="str">
        <f>VLOOKUP(I65,'пр.взвешивания'!B6:M95,2,FALSE)</f>
        <v>НИКИТИНА Татьяна Геннадьевна</v>
      </c>
      <c r="K65" s="234" t="str">
        <f>VLOOKUP(I65,'пр.взвешивания'!B6:N103,3,FALSE)</f>
        <v>18.09.84 мс</v>
      </c>
      <c r="L65" s="234" t="str">
        <f>VLOOKUP(J65,'пр.взвешивания'!C6:O103,3,FALSE)</f>
        <v>ПФО Башкортостан Давлеканово МО</v>
      </c>
      <c r="M65" s="136" t="s">
        <v>32</v>
      </c>
      <c r="N65" s="238"/>
      <c r="O65" s="136"/>
      <c r="P65" s="136"/>
      <c r="Q65" s="5"/>
    </row>
    <row r="66" spans="1:17" ht="12" customHeight="1" thickBot="1">
      <c r="A66" s="231"/>
      <c r="B66" s="233"/>
      <c r="C66" s="231"/>
      <c r="D66" s="231"/>
      <c r="E66" s="231"/>
      <c r="F66" s="239"/>
      <c r="G66" s="231"/>
      <c r="H66" s="231"/>
      <c r="I66" s="231"/>
      <c r="J66" s="233"/>
      <c r="K66" s="231"/>
      <c r="L66" s="231"/>
      <c r="M66" s="231"/>
      <c r="N66" s="239"/>
      <c r="O66" s="231"/>
      <c r="P66" s="231"/>
      <c r="Q66" s="5"/>
    </row>
    <row r="67" ht="12" customHeight="1">
      <c r="Q67" s="5"/>
    </row>
    <row r="68" ht="12" customHeight="1">
      <c r="Q68" s="5"/>
    </row>
    <row r="69" spans="1:17" ht="19.5" customHeight="1">
      <c r="A69" s="241" t="s">
        <v>34</v>
      </c>
      <c r="B69" s="241"/>
      <c r="C69" s="241"/>
      <c r="D69" s="241"/>
      <c r="E69" s="241"/>
      <c r="F69" s="241"/>
      <c r="G69" s="241"/>
      <c r="H69" s="241"/>
      <c r="I69" s="241" t="s">
        <v>34</v>
      </c>
      <c r="J69" s="241"/>
      <c r="K69" s="241"/>
      <c r="L69" s="241"/>
      <c r="M69" s="241"/>
      <c r="N69" s="241"/>
      <c r="O69" s="241"/>
      <c r="P69" s="241"/>
      <c r="Q69" s="5"/>
    </row>
    <row r="70" spans="1:17" ht="18.75" customHeight="1">
      <c r="A70" s="17" t="s">
        <v>10</v>
      </c>
      <c r="B70" s="4" t="s">
        <v>17</v>
      </c>
      <c r="C70" s="4"/>
      <c r="D70" s="4"/>
      <c r="E70" s="113" t="str">
        <f>HYPERLINK('пр.взвешивания'!E3)</f>
        <v>в.к.    52    кг.</v>
      </c>
      <c r="F70" s="4"/>
      <c r="G70" s="4"/>
      <c r="H70" s="4"/>
      <c r="I70" s="17" t="s">
        <v>12</v>
      </c>
      <c r="J70" s="4" t="s">
        <v>17</v>
      </c>
      <c r="K70" s="4"/>
      <c r="L70" s="4"/>
      <c r="M70" s="113" t="str">
        <f>HYPERLINK('пр.взвешивания'!E3)</f>
        <v>в.к.    52    кг.</v>
      </c>
      <c r="N70" s="4"/>
      <c r="O70" s="4"/>
      <c r="P70" s="4"/>
      <c r="Q70" s="5"/>
    </row>
    <row r="71" spans="1:16" ht="12.75" customHeight="1">
      <c r="A71" s="223" t="s">
        <v>0</v>
      </c>
      <c r="B71" s="223" t="s">
        <v>1</v>
      </c>
      <c r="C71" s="223" t="s">
        <v>2</v>
      </c>
      <c r="D71" s="223" t="s">
        <v>3</v>
      </c>
      <c r="E71" s="223" t="s">
        <v>13</v>
      </c>
      <c r="F71" s="223" t="s">
        <v>14</v>
      </c>
      <c r="G71" s="223" t="s">
        <v>15</v>
      </c>
      <c r="H71" s="223" t="s">
        <v>16</v>
      </c>
      <c r="I71" s="223" t="s">
        <v>0</v>
      </c>
      <c r="J71" s="223" t="s">
        <v>1</v>
      </c>
      <c r="K71" s="223" t="s">
        <v>2</v>
      </c>
      <c r="L71" s="223" t="s">
        <v>3</v>
      </c>
      <c r="M71" s="223" t="s">
        <v>13</v>
      </c>
      <c r="N71" s="223" t="s">
        <v>14</v>
      </c>
      <c r="O71" s="223" t="s">
        <v>15</v>
      </c>
      <c r="P71" s="223" t="s">
        <v>16</v>
      </c>
    </row>
    <row r="72" spans="1:16" ht="12.75" customHeight="1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</row>
    <row r="73" spans="1:16" ht="12.75" customHeight="1">
      <c r="A73" s="240">
        <v>6</v>
      </c>
      <c r="B73" s="133" t="str">
        <f>VLOOKUP(A73,'пр.взвешивания'!B6:E111,2,FALSE)</f>
        <v>АЛИЕВА Диана Владиславовна</v>
      </c>
      <c r="C73" s="236" t="str">
        <f>VLOOKUP(A73,'пр.взвешивания'!B6:F111,3,FALSE)</f>
        <v>02.11.89 мскмк</v>
      </c>
      <c r="D73" s="236" t="str">
        <f>VLOOKUP(B73,'пр.взвешивания'!C6:G111,3,FALSE)</f>
        <v>МОСКВА МКС</v>
      </c>
      <c r="E73" s="227"/>
      <c r="F73" s="130"/>
      <c r="G73" s="228"/>
      <c r="H73" s="223"/>
      <c r="I73" s="240">
        <v>16</v>
      </c>
      <c r="J73" s="133" t="str">
        <f>VLOOKUP(I73,'пр.взвешивания'!B6:M111,2,FALSE)</f>
        <v>Тарасова Ольга Юрьевна</v>
      </c>
      <c r="K73" s="236" t="str">
        <f>VLOOKUP(I73,'пр.взвешивания'!B6:N111,3,FALSE)</f>
        <v>25.08.93 кмс</v>
      </c>
      <c r="L73" s="236" t="str">
        <f>VLOOKUP(J73,'пр.взвешивания'!C6:O111,3,FALSE)</f>
        <v>Москва МКС</v>
      </c>
      <c r="M73" s="227"/>
      <c r="N73" s="130"/>
      <c r="O73" s="228"/>
      <c r="P73" s="223"/>
    </row>
    <row r="74" spans="1:16" ht="12.75" customHeight="1">
      <c r="A74" s="240"/>
      <c r="B74" s="133"/>
      <c r="C74" s="223"/>
      <c r="D74" s="223"/>
      <c r="E74" s="227"/>
      <c r="F74" s="227"/>
      <c r="G74" s="228"/>
      <c r="H74" s="223"/>
      <c r="I74" s="240"/>
      <c r="J74" s="133"/>
      <c r="K74" s="223"/>
      <c r="L74" s="223"/>
      <c r="M74" s="227"/>
      <c r="N74" s="227"/>
      <c r="O74" s="228"/>
      <c r="P74" s="223"/>
    </row>
    <row r="75" spans="1:16" ht="12.75" customHeight="1">
      <c r="A75" s="136">
        <v>7</v>
      </c>
      <c r="B75" s="232" t="str">
        <f>VLOOKUP(A75,'пр.взвешивания'!B6:E113,2,FALSE)</f>
        <v>Скорнякова Ксения Юрьевна</v>
      </c>
      <c r="C75" s="234" t="str">
        <f>VLOOKUP(A75,'пр.взвешивания'!B6:F113,3,FALSE)</f>
        <v>29.05.92  мс</v>
      </c>
      <c r="D75" s="234" t="str">
        <f>VLOOKUP(B75,'пр.взвешивания'!C6:G113,3,FALSE)</f>
        <v>УФО Свердловская, Качканар  МО</v>
      </c>
      <c r="E75" s="238"/>
      <c r="F75" s="238"/>
      <c r="G75" s="136"/>
      <c r="H75" s="136"/>
      <c r="I75" s="136">
        <v>17</v>
      </c>
      <c r="J75" s="232" t="str">
        <f>VLOOKUP(I75,'пр.взвешивания'!B6:M113,2,FALSE)</f>
        <v>ГАЛЛЯМОВА  Лилия Фанилевна</v>
      </c>
      <c r="K75" s="234" t="str">
        <f>VLOOKUP(I75,'пр.взвешивания'!B6:N113,3,FALSE)</f>
        <v>18.06.88 кмс</v>
      </c>
      <c r="L75" s="234" t="str">
        <f>VLOOKUP(J75,'пр.взвешивания'!C6:O113,3,FALSE)</f>
        <v>УФО Свердловская обл МО</v>
      </c>
      <c r="M75" s="238"/>
      <c r="N75" s="238"/>
      <c r="O75" s="136"/>
      <c r="P75" s="136"/>
    </row>
    <row r="76" spans="1:16" ht="12.75" customHeight="1" thickBot="1">
      <c r="A76" s="231"/>
      <c r="B76" s="233"/>
      <c r="C76" s="231"/>
      <c r="D76" s="231"/>
      <c r="E76" s="239"/>
      <c r="F76" s="239"/>
      <c r="G76" s="231"/>
      <c r="H76" s="231"/>
      <c r="I76" s="231"/>
      <c r="J76" s="233"/>
      <c r="K76" s="231"/>
      <c r="L76" s="231"/>
      <c r="M76" s="239"/>
      <c r="N76" s="239"/>
      <c r="O76" s="231"/>
      <c r="P76" s="231"/>
    </row>
    <row r="77" spans="1:16" ht="12.75" customHeight="1">
      <c r="A77" s="223">
        <v>10</v>
      </c>
      <c r="B77" s="133" t="str">
        <f>VLOOKUP(A77,'пр.взвешивания'!B6:E115,2,FALSE)</f>
        <v>ВАЛЕЕВА Лилия Ривгатовна</v>
      </c>
      <c r="C77" s="223" t="str">
        <f>VLOOKUP(A77,'пр.взвешивания'!B6:F115,3,FALSE)</f>
        <v>20.11.88 мс</v>
      </c>
      <c r="D77" s="223" t="str">
        <f>VLOOKUP(B77,'пр.взвешивания'!C6:G115,3,FALSE)</f>
        <v>ПФО Ульяновская, Димитровград ПР</v>
      </c>
      <c r="E77" s="227"/>
      <c r="F77" s="130"/>
      <c r="G77" s="228"/>
      <c r="H77" s="223"/>
      <c r="I77" s="245">
        <v>19</v>
      </c>
      <c r="J77" s="246" t="str">
        <f>VLOOKUP(I77,'пр.взвешивания'!B6:M115,2,FALSE)</f>
        <v>ВАСИЛЬЕВА Мария Зиновьевна</v>
      </c>
      <c r="K77" s="245" t="str">
        <f>VLOOKUP(I77,'пр.взвешивания'!B6:N115,3,FALSE)</f>
        <v>06.11.87 МС</v>
      </c>
      <c r="L77" s="245" t="str">
        <f>VLOOKUP(J77,'пр.взвешивания'!C6:O115,3,FALSE)</f>
        <v>СЗФО Псковская В.Луки РССС</v>
      </c>
      <c r="M77" s="227"/>
      <c r="N77" s="130"/>
      <c r="O77" s="228"/>
      <c r="P77" s="223"/>
    </row>
    <row r="78" spans="1:16" ht="12.75" customHeight="1">
      <c r="A78" s="223"/>
      <c r="B78" s="133"/>
      <c r="C78" s="223"/>
      <c r="D78" s="223"/>
      <c r="E78" s="227"/>
      <c r="F78" s="227"/>
      <c r="G78" s="228"/>
      <c r="H78" s="223"/>
      <c r="I78" s="223"/>
      <c r="J78" s="133"/>
      <c r="K78" s="223"/>
      <c r="L78" s="223"/>
      <c r="M78" s="227"/>
      <c r="N78" s="227"/>
      <c r="O78" s="228"/>
      <c r="P78" s="223"/>
    </row>
    <row r="79" spans="1:16" ht="12.75" customHeight="1">
      <c r="A79" s="136">
        <v>9</v>
      </c>
      <c r="B79" s="235" t="str">
        <f>VLOOKUP(A79,'пр.взвешивания'!B6:E117,2,FALSE)</f>
        <v>ПОЛЫГАЛОВА Карина Александровна</v>
      </c>
      <c r="C79" s="236" t="str">
        <f>VLOOKUP(A79,'пр.взвешивания'!B6:F117,3,FALSE)</f>
        <v>14.04.93 кмс</v>
      </c>
      <c r="D79" s="236" t="str">
        <f>VLOOKUP(B79,'пр.взвешивания'!C6:G117,3,FALSE)</f>
        <v>ПФО Пермский Краснокамск ПР</v>
      </c>
      <c r="E79" s="238"/>
      <c r="F79" s="238"/>
      <c r="G79" s="136"/>
      <c r="H79" s="136"/>
      <c r="I79" s="136">
        <v>18</v>
      </c>
      <c r="J79" s="235" t="str">
        <f>VLOOKUP(I79,'пр.взвешивания'!B6:M117,2,FALSE)</f>
        <v>КУЗЯЕВА Анна Владимировна</v>
      </c>
      <c r="K79" s="236" t="str">
        <f>VLOOKUP(I79,'пр.взвешивания'!B6:N117,3,FALSE)</f>
        <v>18.04.89 МС</v>
      </c>
      <c r="L79" s="236" t="str">
        <f>VLOOKUP(J79,'пр.взвешивания'!C6:O117,3,FALSE)</f>
        <v>ПФО Нижегородская Кстово ПР</v>
      </c>
      <c r="M79" s="238"/>
      <c r="N79" s="238"/>
      <c r="O79" s="136"/>
      <c r="P79" s="136"/>
    </row>
    <row r="80" spans="1:16" ht="12.75" customHeight="1" thickBot="1">
      <c r="A80" s="231"/>
      <c r="B80" s="233"/>
      <c r="C80" s="237"/>
      <c r="D80" s="237"/>
      <c r="E80" s="239"/>
      <c r="F80" s="239"/>
      <c r="G80" s="231"/>
      <c r="H80" s="231"/>
      <c r="I80" s="231"/>
      <c r="J80" s="233"/>
      <c r="K80" s="237"/>
      <c r="L80" s="237"/>
      <c r="M80" s="247"/>
      <c r="N80" s="247"/>
      <c r="O80" s="137"/>
      <c r="P80" s="137"/>
    </row>
    <row r="81" spans="1:16" ht="12.75" customHeight="1">
      <c r="A81" s="136">
        <v>8</v>
      </c>
      <c r="B81" s="232" t="str">
        <f>VLOOKUP(A81,'пр.взвешивания'!B6:E111,2,FALSE)</f>
        <v>ГОРЕЛИКОВА Анна Вадимовна</v>
      </c>
      <c r="C81" s="234" t="str">
        <f>VLOOKUP(A81,'пр.взвешивания'!B6:F119,3,FALSE)</f>
        <v>03.06.92  мс</v>
      </c>
      <c r="D81" s="234" t="str">
        <f>VLOOKUP(B81,'пр.взвешивания'!C6:G119,3,FALSE)</f>
        <v>ЮФО Краснодарский Крымск МО</v>
      </c>
      <c r="E81" s="136" t="s">
        <v>32</v>
      </c>
      <c r="F81" s="238"/>
      <c r="G81" s="136"/>
      <c r="H81" s="244"/>
      <c r="I81" s="248"/>
      <c r="J81" s="249"/>
      <c r="K81" s="251"/>
      <c r="L81" s="251"/>
      <c r="M81" s="248"/>
      <c r="N81" s="200"/>
      <c r="O81" s="248"/>
      <c r="P81" s="248"/>
    </row>
    <row r="82" spans="1:16" ht="12.75" customHeight="1" thickBot="1">
      <c r="A82" s="231"/>
      <c r="B82" s="233"/>
      <c r="C82" s="231"/>
      <c r="D82" s="231"/>
      <c r="E82" s="231"/>
      <c r="F82" s="239"/>
      <c r="G82" s="231"/>
      <c r="H82" s="231"/>
      <c r="I82" s="248"/>
      <c r="J82" s="250"/>
      <c r="K82" s="252"/>
      <c r="L82" s="252"/>
      <c r="M82" s="248"/>
      <c r="N82" s="200"/>
      <c r="O82" s="248"/>
      <c r="P82" s="248"/>
    </row>
    <row r="83" spans="1:13" ht="20.25" customHeight="1">
      <c r="A83" s="17" t="s">
        <v>10</v>
      </c>
      <c r="B83" s="4" t="s">
        <v>18</v>
      </c>
      <c r="C83" s="7"/>
      <c r="D83" s="7"/>
      <c r="E83" s="113" t="str">
        <f>HYPERLINK('пр.взвешивания'!E3)</f>
        <v>в.к.    52    кг.</v>
      </c>
      <c r="I83" s="17" t="s">
        <v>12</v>
      </c>
      <c r="J83" s="4" t="s">
        <v>18</v>
      </c>
      <c r="M83" s="113" t="str">
        <f>HYPERLINK('пр.взвешивания'!E3)</f>
        <v>в.к.    52    кг.</v>
      </c>
    </row>
    <row r="84" spans="1:16" ht="12.75" customHeight="1">
      <c r="A84" s="240">
        <v>6</v>
      </c>
      <c r="B84" s="133" t="str">
        <f>VLOOKUP(A84,'пр.взвешивания'!B6:E122,2,FALSE)</f>
        <v>АЛИЕВА Диана Владиславовна</v>
      </c>
      <c r="C84" s="236" t="str">
        <f>VLOOKUP(A84,'пр.взвешивания'!B6:F122,3,FALSE)</f>
        <v>02.11.89 мскмк</v>
      </c>
      <c r="D84" s="236" t="str">
        <f>VLOOKUP(B84,'пр.взвешивания'!C6:G122,3,FALSE)</f>
        <v>МОСКВА МКС</v>
      </c>
      <c r="E84" s="227"/>
      <c r="F84" s="130"/>
      <c r="G84" s="228"/>
      <c r="H84" s="223"/>
      <c r="I84" s="253">
        <v>16</v>
      </c>
      <c r="J84" s="254" t="str">
        <f>VLOOKUP(I84,'пр.взвешивания'!B6:E54,2,FALSE)</f>
        <v>Тарасова Ольга Юрьевна</v>
      </c>
      <c r="K84" s="236" t="str">
        <f>VLOOKUP(I84,'пр.взвешивания'!B6:N122,3,FALSE)</f>
        <v>25.08.93 кмс</v>
      </c>
      <c r="L84" s="236" t="str">
        <f>VLOOKUP(J84,'пр.взвешивания'!C6:O122,3,FALSE)</f>
        <v>Москва МКС</v>
      </c>
      <c r="M84" s="227"/>
      <c r="N84" s="130"/>
      <c r="O84" s="228"/>
      <c r="P84" s="223"/>
    </row>
    <row r="85" spans="1:16" ht="12.75" customHeight="1">
      <c r="A85" s="240"/>
      <c r="B85" s="133"/>
      <c r="C85" s="223"/>
      <c r="D85" s="223"/>
      <c r="E85" s="227"/>
      <c r="F85" s="227"/>
      <c r="G85" s="228"/>
      <c r="H85" s="223"/>
      <c r="I85" s="253"/>
      <c r="J85" s="255"/>
      <c r="K85" s="223"/>
      <c r="L85" s="223"/>
      <c r="M85" s="227"/>
      <c r="N85" s="227"/>
      <c r="O85" s="228"/>
      <c r="P85" s="223"/>
    </row>
    <row r="86" spans="1:16" ht="12.75" customHeight="1">
      <c r="A86" s="136">
        <v>8</v>
      </c>
      <c r="B86" s="232" t="str">
        <f>VLOOKUP(A86,'пр.взвешивания'!B6:E124,2,FALSE)</f>
        <v>ГОРЕЛИКОВА Анна Вадимовна</v>
      </c>
      <c r="C86" s="234" t="str">
        <f>VLOOKUP(A86,'пр.взвешивания'!B6:F124,3,FALSE)</f>
        <v>03.06.92  мс</v>
      </c>
      <c r="D86" s="234" t="str">
        <f>VLOOKUP(B86,'пр.взвешивания'!C6:G124,3,FALSE)</f>
        <v>ЮФО Краснодарский Крымск МО</v>
      </c>
      <c r="E86" s="238"/>
      <c r="F86" s="238"/>
      <c r="G86" s="136"/>
      <c r="H86" s="136"/>
      <c r="I86" s="256">
        <v>18</v>
      </c>
      <c r="J86" s="254" t="str">
        <f>VLOOKUP(I86,'пр.взвешивания'!B6:E56,2,FALSE)</f>
        <v>КУЗЯЕВА Анна Владимировна</v>
      </c>
      <c r="K86" s="234" t="str">
        <f>VLOOKUP(I86,'пр.взвешивания'!B6:N124,3,FALSE)</f>
        <v>18.04.89 МС</v>
      </c>
      <c r="L86" s="234" t="str">
        <f>VLOOKUP(J86,'пр.взвешивания'!C6:O124,3,FALSE)</f>
        <v>ПФО Нижегородская Кстово ПР</v>
      </c>
      <c r="M86" s="238"/>
      <c r="N86" s="238"/>
      <c r="O86" s="136"/>
      <c r="P86" s="136"/>
    </row>
    <row r="87" spans="1:16" ht="12.75" customHeight="1" thickBot="1">
      <c r="A87" s="231"/>
      <c r="B87" s="233"/>
      <c r="C87" s="231"/>
      <c r="D87" s="231"/>
      <c r="E87" s="239"/>
      <c r="F87" s="239"/>
      <c r="G87" s="231"/>
      <c r="H87" s="231"/>
      <c r="I87" s="257"/>
      <c r="J87" s="258"/>
      <c r="K87" s="231"/>
      <c r="L87" s="231"/>
      <c r="M87" s="239"/>
      <c r="N87" s="239"/>
      <c r="O87" s="231"/>
      <c r="P87" s="231"/>
    </row>
    <row r="88" spans="1:16" ht="12.75" customHeight="1">
      <c r="A88" s="223">
        <v>7</v>
      </c>
      <c r="B88" s="133" t="str">
        <f>VLOOKUP(A88,'пр.взвешивания'!B6:E126,2,FALSE)</f>
        <v>Скорнякова Ксения Юрьевна</v>
      </c>
      <c r="C88" s="223" t="str">
        <f>VLOOKUP(A88,'пр.взвешивания'!B6:F126,3,FALSE)</f>
        <v>29.05.92  мс</v>
      </c>
      <c r="D88" s="223" t="str">
        <f>VLOOKUP(B88,'пр.взвешивания'!C6:G126,3,FALSE)</f>
        <v>УФО Свердловская, Качканар  МО</v>
      </c>
      <c r="E88" s="227"/>
      <c r="F88" s="130"/>
      <c r="G88" s="228"/>
      <c r="H88" s="223"/>
      <c r="I88" s="259">
        <v>17</v>
      </c>
      <c r="J88" s="260" t="str">
        <f>VLOOKUP(I88,'пр.взвешивания'!B6:E58,2,FALSE)</f>
        <v>ГАЛЛЯМОВА  Лилия Фанилевна</v>
      </c>
      <c r="K88" s="245" t="str">
        <f>VLOOKUP(I88,'пр.взвешивания'!B6:N126,3,FALSE)</f>
        <v>18.06.88 кмс</v>
      </c>
      <c r="L88" s="245" t="str">
        <f>VLOOKUP(J88,'пр.взвешивания'!C6:O126,3,FALSE)</f>
        <v>УФО Свердловская обл МО</v>
      </c>
      <c r="M88" s="227"/>
      <c r="N88" s="130"/>
      <c r="O88" s="228"/>
      <c r="P88" s="223"/>
    </row>
    <row r="89" spans="1:16" ht="12.75" customHeight="1">
      <c r="A89" s="223"/>
      <c r="B89" s="133"/>
      <c r="C89" s="223"/>
      <c r="D89" s="223"/>
      <c r="E89" s="227"/>
      <c r="F89" s="227"/>
      <c r="G89" s="228"/>
      <c r="H89" s="223"/>
      <c r="I89" s="259"/>
      <c r="J89" s="255"/>
      <c r="K89" s="223"/>
      <c r="L89" s="223"/>
      <c r="M89" s="227"/>
      <c r="N89" s="227"/>
      <c r="O89" s="228"/>
      <c r="P89" s="223"/>
    </row>
    <row r="90" spans="1:16" ht="12.75" customHeight="1">
      <c r="A90" s="136">
        <v>9</v>
      </c>
      <c r="B90" s="235" t="str">
        <f>VLOOKUP(A90,'пр.взвешивания'!B6:E128,2,FALSE)</f>
        <v>ПОЛЫГАЛОВА Карина Александровна</v>
      </c>
      <c r="C90" s="236" t="str">
        <f>VLOOKUP(A90,'пр.взвешивания'!B6:F128,3,FALSE)</f>
        <v>14.04.93 кмс</v>
      </c>
      <c r="D90" s="236" t="str">
        <f>VLOOKUP(B90,'пр.взвешивания'!C6:G128,3,FALSE)</f>
        <v>ПФО Пермский Краснокамск ПР</v>
      </c>
      <c r="E90" s="238"/>
      <c r="F90" s="238"/>
      <c r="G90" s="136"/>
      <c r="H90" s="136"/>
      <c r="I90" s="136">
        <v>19</v>
      </c>
      <c r="J90" s="254" t="str">
        <f>VLOOKUP(I90,'пр.взвешивания'!B6:E60,2,FALSE)</f>
        <v>ВАСИЛЬЕВА Мария Зиновьевна</v>
      </c>
      <c r="K90" s="236" t="str">
        <f>VLOOKUP(I90,'пр.взвешивания'!B6:N128,3,FALSE)</f>
        <v>06.11.87 МС</v>
      </c>
      <c r="L90" s="236" t="str">
        <f>VLOOKUP(J90,'пр.взвешивания'!C6:O128,3,FALSE)</f>
        <v>СЗФО Псковская В.Луки РССС</v>
      </c>
      <c r="M90" s="238"/>
      <c r="N90" s="238"/>
      <c r="O90" s="136"/>
      <c r="P90" s="136"/>
    </row>
    <row r="91" spans="1:16" ht="12.75" customHeight="1" thickBot="1">
      <c r="A91" s="231"/>
      <c r="B91" s="233"/>
      <c r="C91" s="237"/>
      <c r="D91" s="237"/>
      <c r="E91" s="239"/>
      <c r="F91" s="239"/>
      <c r="G91" s="231"/>
      <c r="H91" s="231"/>
      <c r="I91" s="231"/>
      <c r="J91" s="258"/>
      <c r="K91" s="237"/>
      <c r="L91" s="237"/>
      <c r="M91" s="239"/>
      <c r="N91" s="239"/>
      <c r="O91" s="231"/>
      <c r="P91" s="231"/>
    </row>
    <row r="92" spans="1:16" ht="12.75" customHeight="1">
      <c r="A92" s="136">
        <v>10</v>
      </c>
      <c r="B92" s="232" t="str">
        <f>VLOOKUP(A92,'пр.взвешивания'!B6:E122,2,FALSE)</f>
        <v>ВАЛЕЕВА Лилия Ривгатовна</v>
      </c>
      <c r="C92" s="234" t="str">
        <f>VLOOKUP(A92,'пр.взвешивания'!B6:F130,3,FALSE)</f>
        <v>20.11.88 мс</v>
      </c>
      <c r="D92" s="234" t="str">
        <f>VLOOKUP(B92,'пр.взвешивания'!C6:G130,3,FALSE)</f>
        <v>ПФО Ульяновская, Димитровград ПР</v>
      </c>
      <c r="E92" s="136" t="s">
        <v>32</v>
      </c>
      <c r="F92" s="238"/>
      <c r="G92" s="136"/>
      <c r="H92" s="136"/>
      <c r="I92" s="248"/>
      <c r="J92" s="249"/>
      <c r="K92" s="251"/>
      <c r="L92" s="251"/>
      <c r="M92" s="248"/>
      <c r="N92" s="200"/>
      <c r="O92" s="248"/>
      <c r="P92" s="248"/>
    </row>
    <row r="93" spans="1:16" ht="12.75" customHeight="1" thickBot="1">
      <c r="A93" s="231"/>
      <c r="B93" s="233"/>
      <c r="C93" s="231"/>
      <c r="D93" s="231"/>
      <c r="E93" s="231"/>
      <c r="F93" s="239"/>
      <c r="G93" s="231"/>
      <c r="H93" s="231"/>
      <c r="I93" s="248"/>
      <c r="J93" s="250"/>
      <c r="K93" s="252"/>
      <c r="L93" s="252"/>
      <c r="M93" s="248"/>
      <c r="N93" s="200"/>
      <c r="O93" s="248"/>
      <c r="P93" s="248"/>
    </row>
    <row r="94" spans="1:13" ht="18.75" customHeight="1">
      <c r="A94" s="17" t="s">
        <v>10</v>
      </c>
      <c r="B94" s="4" t="s">
        <v>19</v>
      </c>
      <c r="C94" s="7"/>
      <c r="D94" s="7"/>
      <c r="E94" s="113" t="str">
        <f>HYPERLINK('пр.взвешивания'!E3)</f>
        <v>в.к.    52    кг.</v>
      </c>
      <c r="I94" s="17" t="s">
        <v>12</v>
      </c>
      <c r="J94" s="4" t="s">
        <v>19</v>
      </c>
      <c r="M94" s="113" t="str">
        <f>HYPERLINK('пр.взвешивания'!E3)</f>
        <v>в.к.    52    кг.</v>
      </c>
    </row>
    <row r="95" spans="1:16" ht="12.75" customHeight="1">
      <c r="A95" s="240">
        <v>6</v>
      </c>
      <c r="B95" s="133" t="str">
        <f>VLOOKUP(A95,'пр.взвешивания'!B6:E133,2,FALSE)</f>
        <v>АЛИЕВА Диана Владиславовна</v>
      </c>
      <c r="C95" s="236" t="str">
        <f>VLOOKUP(A95,'пр.взвешивания'!B6:F133,3,FALSE)</f>
        <v>02.11.89 мскмк</v>
      </c>
      <c r="D95" s="236" t="str">
        <f>VLOOKUP(B95,'пр.взвешивания'!C6:G133,3,FALSE)</f>
        <v>МОСКВА МКС</v>
      </c>
      <c r="E95" s="227"/>
      <c r="F95" s="130"/>
      <c r="G95" s="228"/>
      <c r="H95" s="223"/>
      <c r="I95" s="253">
        <v>16</v>
      </c>
      <c r="J95" s="254" t="str">
        <f>VLOOKUP(I95,'пр.взвешивания'!B6:E65,2,FALSE)</f>
        <v>Тарасова Ольга Юрьевна</v>
      </c>
      <c r="K95" s="236" t="str">
        <f>VLOOKUP(I95,'пр.взвешивания'!B6:N133,3,FALSE)</f>
        <v>25.08.93 кмс</v>
      </c>
      <c r="L95" s="236" t="str">
        <f>VLOOKUP(J95,'пр.взвешивания'!C6:O133,3,FALSE)</f>
        <v>Москва МКС</v>
      </c>
      <c r="M95" s="227"/>
      <c r="N95" s="130"/>
      <c r="O95" s="228"/>
      <c r="P95" s="223"/>
    </row>
    <row r="96" spans="1:16" ht="12.75" customHeight="1">
      <c r="A96" s="240"/>
      <c r="B96" s="133"/>
      <c r="C96" s="223"/>
      <c r="D96" s="223"/>
      <c r="E96" s="227"/>
      <c r="F96" s="227"/>
      <c r="G96" s="228"/>
      <c r="H96" s="223"/>
      <c r="I96" s="253"/>
      <c r="J96" s="255"/>
      <c r="K96" s="223"/>
      <c r="L96" s="223"/>
      <c r="M96" s="227"/>
      <c r="N96" s="227"/>
      <c r="O96" s="228"/>
      <c r="P96" s="223"/>
    </row>
    <row r="97" spans="1:16" ht="12.75" customHeight="1">
      <c r="A97" s="136">
        <v>9</v>
      </c>
      <c r="B97" s="232" t="str">
        <f>VLOOKUP(A97,'пр.взвешивания'!B6:E135,2,FALSE)</f>
        <v>ПОЛЫГАЛОВА Карина Александровна</v>
      </c>
      <c r="C97" s="234" t="str">
        <f>VLOOKUP(A97,'пр.взвешивания'!B6:F135,3,FALSE)</f>
        <v>14.04.93 кмс</v>
      </c>
      <c r="D97" s="234" t="str">
        <f>VLOOKUP(B97,'пр.взвешивания'!C6:G135,3,FALSE)</f>
        <v>ПФО Пермский Краснокамск ПР</v>
      </c>
      <c r="E97" s="238"/>
      <c r="F97" s="238"/>
      <c r="G97" s="136"/>
      <c r="H97" s="136"/>
      <c r="I97" s="256">
        <v>19</v>
      </c>
      <c r="J97" s="254" t="str">
        <f>VLOOKUP(I97,'пр.взвешивания'!B6:E67,2,FALSE)</f>
        <v>ВАСИЛЬЕВА Мария Зиновьевна</v>
      </c>
      <c r="K97" s="234" t="str">
        <f>VLOOKUP(I97,'пр.взвешивания'!B6:N135,3,FALSE)</f>
        <v>06.11.87 МС</v>
      </c>
      <c r="L97" s="234" t="str">
        <f>VLOOKUP(J97,'пр.взвешивания'!C6:O135,3,FALSE)</f>
        <v>СЗФО Псковская В.Луки РССС</v>
      </c>
      <c r="M97" s="238"/>
      <c r="N97" s="238"/>
      <c r="O97" s="136"/>
      <c r="P97" s="136"/>
    </row>
    <row r="98" spans="1:16" ht="12.75" customHeight="1" thickBot="1">
      <c r="A98" s="231"/>
      <c r="B98" s="233"/>
      <c r="C98" s="231"/>
      <c r="D98" s="231"/>
      <c r="E98" s="239"/>
      <c r="F98" s="239"/>
      <c r="G98" s="231"/>
      <c r="H98" s="231"/>
      <c r="I98" s="257"/>
      <c r="J98" s="258"/>
      <c r="K98" s="231"/>
      <c r="L98" s="231"/>
      <c r="M98" s="239"/>
      <c r="N98" s="239"/>
      <c r="O98" s="231"/>
      <c r="P98" s="231"/>
    </row>
    <row r="99" spans="1:16" ht="12.75" customHeight="1">
      <c r="A99" s="223">
        <v>8</v>
      </c>
      <c r="B99" s="133" t="str">
        <f>VLOOKUP(A99,'пр.взвешивания'!B6:E137,2,FALSE)</f>
        <v>ГОРЕЛИКОВА Анна Вадимовна</v>
      </c>
      <c r="C99" s="223" t="str">
        <f>VLOOKUP(A99,'пр.взвешивания'!B6:F137,3,FALSE)</f>
        <v>03.06.92  мс</v>
      </c>
      <c r="D99" s="223" t="str">
        <f>VLOOKUP(B99,'пр.взвешивания'!C6:G137,3,FALSE)</f>
        <v>ЮФО Краснодарский Крымск МО</v>
      </c>
      <c r="E99" s="227"/>
      <c r="F99" s="130"/>
      <c r="G99" s="228"/>
      <c r="H99" s="223"/>
      <c r="I99" s="259">
        <v>18</v>
      </c>
      <c r="J99" s="260" t="str">
        <f>VLOOKUP(I99,'пр.взвешивания'!B6:E69,2,FALSE)</f>
        <v>КУЗЯЕВА Анна Владимировна</v>
      </c>
      <c r="K99" s="245" t="str">
        <f>VLOOKUP(I99,'пр.взвешивания'!B6:N137,3,FALSE)</f>
        <v>18.04.89 МС</v>
      </c>
      <c r="L99" s="245" t="str">
        <f>VLOOKUP(J99,'пр.взвешивания'!C6:O137,3,FALSE)</f>
        <v>ПФО Нижегородская Кстово ПР</v>
      </c>
      <c r="M99" s="227"/>
      <c r="N99" s="130"/>
      <c r="O99" s="228"/>
      <c r="P99" s="223"/>
    </row>
    <row r="100" spans="1:16" ht="12.75" customHeight="1">
      <c r="A100" s="223"/>
      <c r="B100" s="133"/>
      <c r="C100" s="223"/>
      <c r="D100" s="223"/>
      <c r="E100" s="227"/>
      <c r="F100" s="227"/>
      <c r="G100" s="228"/>
      <c r="H100" s="223"/>
      <c r="I100" s="259"/>
      <c r="J100" s="255"/>
      <c r="K100" s="223"/>
      <c r="L100" s="223"/>
      <c r="M100" s="227"/>
      <c r="N100" s="227"/>
      <c r="O100" s="228"/>
      <c r="P100" s="223"/>
    </row>
    <row r="101" spans="1:16" ht="12.75" customHeight="1">
      <c r="A101" s="136">
        <v>10</v>
      </c>
      <c r="B101" s="235" t="str">
        <f>VLOOKUP(A101,'пр.взвешивания'!B6:E139,2,FALSE)</f>
        <v>ВАЛЕЕВА Лилия Ривгатовна</v>
      </c>
      <c r="C101" s="236" t="str">
        <f>VLOOKUP(A101,'пр.взвешивания'!B6:F139,3,FALSE)</f>
        <v>20.11.88 мс</v>
      </c>
      <c r="D101" s="236" t="str">
        <f>VLOOKUP(B101,'пр.взвешивания'!C6:G139,3,FALSE)</f>
        <v>ПФО Ульяновская, Димитровград ПР</v>
      </c>
      <c r="E101" s="238"/>
      <c r="F101" s="238"/>
      <c r="G101" s="136"/>
      <c r="H101" s="136"/>
      <c r="I101" s="136">
        <v>17</v>
      </c>
      <c r="J101" s="254" t="str">
        <f>VLOOKUP(I101,'пр.взвешивания'!B6:E71,2,FALSE)</f>
        <v>ГАЛЛЯМОВА  Лилия Фанилевна</v>
      </c>
      <c r="K101" s="236" t="str">
        <f>VLOOKUP(I101,'пр.взвешивания'!B6:N139,3,FALSE)</f>
        <v>18.06.88 кмс</v>
      </c>
      <c r="L101" s="236" t="str">
        <f>VLOOKUP(J101,'пр.взвешивания'!C6:O139,3,FALSE)</f>
        <v>УФО Свердловская обл МО</v>
      </c>
      <c r="M101" s="238"/>
      <c r="N101" s="238"/>
      <c r="O101" s="136"/>
      <c r="P101" s="136"/>
    </row>
    <row r="102" spans="1:16" ht="12.75" customHeight="1" thickBot="1">
      <c r="A102" s="231"/>
      <c r="B102" s="233"/>
      <c r="C102" s="237"/>
      <c r="D102" s="237"/>
      <c r="E102" s="239"/>
      <c r="F102" s="239"/>
      <c r="G102" s="231"/>
      <c r="H102" s="231"/>
      <c r="I102" s="231"/>
      <c r="J102" s="258"/>
      <c r="K102" s="237"/>
      <c r="L102" s="237"/>
      <c r="M102" s="239"/>
      <c r="N102" s="239"/>
      <c r="O102" s="231"/>
      <c r="P102" s="231"/>
    </row>
    <row r="103" spans="1:16" ht="12.75" customHeight="1">
      <c r="A103" s="136">
        <v>7</v>
      </c>
      <c r="B103" s="232" t="str">
        <f>VLOOKUP(A103,'пр.взвешивания'!B6:E133,2,FALSE)</f>
        <v>Скорнякова Ксения Юрьевна</v>
      </c>
      <c r="C103" s="234" t="str">
        <f>VLOOKUP(A103,'пр.взвешивания'!B6:F141,3,FALSE)</f>
        <v>29.05.92  мс</v>
      </c>
      <c r="D103" s="234" t="str">
        <f>VLOOKUP(B103,'пр.взвешивания'!C6:G141,3,FALSE)</f>
        <v>УФО Свердловская, Качканар  МО</v>
      </c>
      <c r="E103" s="136" t="s">
        <v>32</v>
      </c>
      <c r="F103" s="238"/>
      <c r="G103" s="136"/>
      <c r="H103" s="136"/>
      <c r="I103" s="248"/>
      <c r="J103" s="249"/>
      <c r="K103" s="251"/>
      <c r="L103" s="251"/>
      <c r="M103" s="248"/>
      <c r="N103" s="200"/>
      <c r="O103" s="248"/>
      <c r="P103" s="248"/>
    </row>
    <row r="104" spans="1:16" ht="12.75" customHeight="1" thickBot="1">
      <c r="A104" s="231"/>
      <c r="B104" s="233"/>
      <c r="C104" s="231"/>
      <c r="D104" s="231"/>
      <c r="E104" s="231"/>
      <c r="F104" s="239"/>
      <c r="G104" s="231"/>
      <c r="H104" s="231"/>
      <c r="I104" s="248"/>
      <c r="J104" s="250"/>
      <c r="K104" s="252"/>
      <c r="L104" s="252"/>
      <c r="M104" s="248"/>
      <c r="N104" s="200"/>
      <c r="O104" s="248"/>
      <c r="P104" s="248"/>
    </row>
    <row r="105" spans="1:16" ht="18.75" customHeight="1">
      <c r="A105" s="17" t="s">
        <v>10</v>
      </c>
      <c r="B105" s="4" t="s">
        <v>26</v>
      </c>
      <c r="C105" s="7"/>
      <c r="D105" s="7"/>
      <c r="E105" s="113" t="str">
        <f>HYPERLINK('пр.взвешивания'!E3)</f>
        <v>в.к.    52    кг.</v>
      </c>
      <c r="I105" s="2"/>
      <c r="J105" s="73"/>
      <c r="K105" s="2"/>
      <c r="L105" s="2"/>
      <c r="M105" s="2"/>
      <c r="N105" s="2"/>
      <c r="O105" s="2"/>
      <c r="P105" s="2"/>
    </row>
    <row r="106" spans="1:16" ht="12.75" customHeight="1">
      <c r="A106" s="240">
        <v>6</v>
      </c>
      <c r="B106" s="133" t="str">
        <f>VLOOKUP(A106,'пр.взвешивания'!B6:E144,2,FALSE)</f>
        <v>АЛИЕВА Диана Владиславовна</v>
      </c>
      <c r="C106" s="236" t="str">
        <f>VLOOKUP(A106,'пр.взвешивания'!B6:F144,3,FALSE)</f>
        <v>02.11.89 мскмк</v>
      </c>
      <c r="D106" s="236" t="str">
        <f>VLOOKUP(B106,'пр.взвешивания'!C6:G144,3,FALSE)</f>
        <v>МОСКВА МКС</v>
      </c>
      <c r="E106" s="227"/>
      <c r="F106" s="130"/>
      <c r="G106" s="228"/>
      <c r="H106" s="223"/>
      <c r="I106" s="262"/>
      <c r="J106" s="249"/>
      <c r="K106" s="251"/>
      <c r="L106" s="251"/>
      <c r="M106" s="200"/>
      <c r="N106" s="261"/>
      <c r="O106" s="207"/>
      <c r="P106" s="248"/>
    </row>
    <row r="107" spans="1:16" ht="12.75" customHeight="1">
      <c r="A107" s="240"/>
      <c r="B107" s="133"/>
      <c r="C107" s="223"/>
      <c r="D107" s="223"/>
      <c r="E107" s="227"/>
      <c r="F107" s="227"/>
      <c r="G107" s="228"/>
      <c r="H107" s="223"/>
      <c r="I107" s="262"/>
      <c r="J107" s="250"/>
      <c r="K107" s="252"/>
      <c r="L107" s="252"/>
      <c r="M107" s="200"/>
      <c r="N107" s="200"/>
      <c r="O107" s="207"/>
      <c r="P107" s="248"/>
    </row>
    <row r="108" spans="1:16" ht="12.75" customHeight="1">
      <c r="A108" s="136">
        <v>10</v>
      </c>
      <c r="B108" s="232" t="str">
        <f>VLOOKUP(A108,'пр.взвешивания'!B6:E146,2,FALSE)</f>
        <v>ВАЛЕЕВА Лилия Ривгатовна</v>
      </c>
      <c r="C108" s="234" t="str">
        <f>VLOOKUP(A108,'пр.взвешивания'!B6:F146,3,FALSE)</f>
        <v>20.11.88 мс</v>
      </c>
      <c r="D108" s="234" t="str">
        <f>VLOOKUP(B108,'пр.взвешивания'!C6:G146,3,FALSE)</f>
        <v>ПФО Ульяновская, Димитровград ПР</v>
      </c>
      <c r="E108" s="238"/>
      <c r="F108" s="238"/>
      <c r="G108" s="136"/>
      <c r="H108" s="136"/>
      <c r="I108" s="248"/>
      <c r="J108" s="249"/>
      <c r="K108" s="251"/>
      <c r="L108" s="251"/>
      <c r="M108" s="200"/>
      <c r="N108" s="200"/>
      <c r="O108" s="248"/>
      <c r="P108" s="248"/>
    </row>
    <row r="109" spans="1:16" ht="12.75" customHeight="1" thickBot="1">
      <c r="A109" s="231"/>
      <c r="B109" s="233"/>
      <c r="C109" s="231"/>
      <c r="D109" s="231"/>
      <c r="E109" s="239"/>
      <c r="F109" s="239"/>
      <c r="G109" s="231"/>
      <c r="H109" s="231"/>
      <c r="I109" s="248"/>
      <c r="J109" s="250"/>
      <c r="K109" s="252"/>
      <c r="L109" s="252"/>
      <c r="M109" s="200"/>
      <c r="N109" s="200"/>
      <c r="O109" s="248"/>
      <c r="P109" s="248"/>
    </row>
    <row r="110" spans="1:16" ht="12.75" customHeight="1">
      <c r="A110" s="223">
        <v>8</v>
      </c>
      <c r="B110" s="133" t="str">
        <f>VLOOKUP(A110,'пр.взвешивания'!B6:E148,2,FALSE)</f>
        <v>ГОРЕЛИКОВА Анна Вадимовна</v>
      </c>
      <c r="C110" s="223" t="str">
        <f>VLOOKUP(A110,'пр.взвешивания'!B6:F148,3,FALSE)</f>
        <v>03.06.92  мс</v>
      </c>
      <c r="D110" s="223" t="str">
        <f>VLOOKUP(B110,'пр.взвешивания'!C6:G148,3,FALSE)</f>
        <v>ЮФО Краснодарский Крымск МО</v>
      </c>
      <c r="E110" s="227"/>
      <c r="F110" s="130"/>
      <c r="G110" s="228"/>
      <c r="H110" s="223"/>
      <c r="I110" s="248"/>
      <c r="J110" s="249"/>
      <c r="K110" s="251"/>
      <c r="L110" s="251"/>
      <c r="M110" s="200"/>
      <c r="N110" s="261"/>
      <c r="O110" s="207"/>
      <c r="P110" s="248"/>
    </row>
    <row r="111" spans="1:16" ht="12.75" customHeight="1">
      <c r="A111" s="223"/>
      <c r="B111" s="133"/>
      <c r="C111" s="223"/>
      <c r="D111" s="223"/>
      <c r="E111" s="227"/>
      <c r="F111" s="227"/>
      <c r="G111" s="228"/>
      <c r="H111" s="223"/>
      <c r="I111" s="248"/>
      <c r="J111" s="250"/>
      <c r="K111" s="252"/>
      <c r="L111" s="252"/>
      <c r="M111" s="200"/>
      <c r="N111" s="200"/>
      <c r="O111" s="207"/>
      <c r="P111" s="248"/>
    </row>
    <row r="112" spans="1:16" ht="12.75" customHeight="1">
      <c r="A112" s="136">
        <v>7</v>
      </c>
      <c r="B112" s="235" t="str">
        <f>VLOOKUP(A112,'пр.взвешивания'!B6:E150,2,FALSE)</f>
        <v>Скорнякова Ксения Юрьевна</v>
      </c>
      <c r="C112" s="236" t="str">
        <f>VLOOKUP(A112,'пр.взвешивания'!B6:F150,3,FALSE)</f>
        <v>29.05.92  мс</v>
      </c>
      <c r="D112" s="236" t="str">
        <f>VLOOKUP(B112,'пр.взвешивания'!C6:G150,3,FALSE)</f>
        <v>УФО Свердловская, Качканар  МО</v>
      </c>
      <c r="E112" s="238"/>
      <c r="F112" s="238"/>
      <c r="G112" s="136"/>
      <c r="H112" s="136"/>
      <c r="I112" s="248"/>
      <c r="J112" s="249"/>
      <c r="K112" s="251"/>
      <c r="L112" s="251"/>
      <c r="M112" s="200"/>
      <c r="N112" s="200"/>
      <c r="O112" s="248"/>
      <c r="P112" s="248"/>
    </row>
    <row r="113" spans="1:16" ht="12.75" customHeight="1" thickBot="1">
      <c r="A113" s="231"/>
      <c r="B113" s="233"/>
      <c r="C113" s="237"/>
      <c r="D113" s="237"/>
      <c r="E113" s="239"/>
      <c r="F113" s="239"/>
      <c r="G113" s="231"/>
      <c r="H113" s="231"/>
      <c r="I113" s="248"/>
      <c r="J113" s="250"/>
      <c r="K113" s="252"/>
      <c r="L113" s="252"/>
      <c r="M113" s="200"/>
      <c r="N113" s="200"/>
      <c r="O113" s="248"/>
      <c r="P113" s="248"/>
    </row>
    <row r="114" spans="1:16" ht="12.75" customHeight="1">
      <c r="A114" s="136">
        <v>9</v>
      </c>
      <c r="B114" s="232" t="str">
        <f>VLOOKUP(A114,'пр.взвешивания'!B6:E144,2,FALSE)</f>
        <v>ПОЛЫГАЛОВА Карина Александровна</v>
      </c>
      <c r="C114" s="234" t="str">
        <f>VLOOKUP(A114,'пр.взвешивания'!B6:F152,3,FALSE)</f>
        <v>14.04.93 кмс</v>
      </c>
      <c r="D114" s="234" t="str">
        <f>VLOOKUP(B114,'пр.взвешивания'!C6:G152,3,FALSE)</f>
        <v>ПФО Пермский Краснокамск ПР</v>
      </c>
      <c r="E114" s="136" t="s">
        <v>32</v>
      </c>
      <c r="F114" s="238"/>
      <c r="G114" s="136"/>
      <c r="H114" s="136"/>
      <c r="I114" s="248"/>
      <c r="J114" s="249"/>
      <c r="K114" s="251"/>
      <c r="L114" s="251"/>
      <c r="M114" s="248"/>
      <c r="N114" s="200"/>
      <c r="O114" s="248"/>
      <c r="P114" s="248"/>
    </row>
    <row r="115" spans="1:16" ht="12.75" customHeight="1" thickBot="1">
      <c r="A115" s="231"/>
      <c r="B115" s="233"/>
      <c r="C115" s="231"/>
      <c r="D115" s="231"/>
      <c r="E115" s="231"/>
      <c r="F115" s="239"/>
      <c r="G115" s="231"/>
      <c r="H115" s="231"/>
      <c r="I115" s="248"/>
      <c r="J115" s="250"/>
      <c r="K115" s="252"/>
      <c r="L115" s="252"/>
      <c r="M115" s="248"/>
      <c r="N115" s="200"/>
      <c r="O115" s="248"/>
      <c r="P115" s="248"/>
    </row>
    <row r="116" spans="1:16" ht="19.5" customHeight="1">
      <c r="A116" s="17" t="s">
        <v>10</v>
      </c>
      <c r="B116" s="4" t="s">
        <v>27</v>
      </c>
      <c r="C116" s="7"/>
      <c r="D116" s="7"/>
      <c r="E116" s="113" t="str">
        <f>HYPERLINK('пр.взвешивания'!E3)</f>
        <v>в.к.    52    кг.</v>
      </c>
      <c r="I116" s="2"/>
      <c r="J116" s="73"/>
      <c r="K116" s="2"/>
      <c r="L116" s="2"/>
      <c r="M116" s="2"/>
      <c r="N116" s="2"/>
      <c r="O116" s="2"/>
      <c r="P116" s="2"/>
    </row>
    <row r="117" spans="1:16" ht="12.75" customHeight="1">
      <c r="A117" s="240">
        <v>10</v>
      </c>
      <c r="B117" s="133" t="str">
        <f>VLOOKUP(A117,'пр.взвешивания'!B6:E155,2,FALSE)</f>
        <v>ВАЛЕЕВА Лилия Ривгатовна</v>
      </c>
      <c r="C117" s="236" t="str">
        <f>VLOOKUP(A117,'пр.взвешивания'!B6:F155,3,FALSE)</f>
        <v>20.11.88 мс</v>
      </c>
      <c r="D117" s="236" t="str">
        <f>VLOOKUP(B117,'пр.взвешивания'!C6:G155,3,FALSE)</f>
        <v>ПФО Ульяновская, Димитровград ПР</v>
      </c>
      <c r="E117" s="227"/>
      <c r="F117" s="130"/>
      <c r="G117" s="228"/>
      <c r="H117" s="223"/>
      <c r="I117" s="262"/>
      <c r="J117" s="249"/>
      <c r="K117" s="251"/>
      <c r="L117" s="251"/>
      <c r="M117" s="200"/>
      <c r="N117" s="261"/>
      <c r="O117" s="207"/>
      <c r="P117" s="248"/>
    </row>
    <row r="118" spans="1:16" ht="12.75" customHeight="1">
      <c r="A118" s="240"/>
      <c r="B118" s="133"/>
      <c r="C118" s="223"/>
      <c r="D118" s="223"/>
      <c r="E118" s="227"/>
      <c r="F118" s="227"/>
      <c r="G118" s="228"/>
      <c r="H118" s="223"/>
      <c r="I118" s="262"/>
      <c r="J118" s="250"/>
      <c r="K118" s="252"/>
      <c r="L118" s="252"/>
      <c r="M118" s="200"/>
      <c r="N118" s="200"/>
      <c r="O118" s="207"/>
      <c r="P118" s="248"/>
    </row>
    <row r="119" spans="1:16" ht="12.75" customHeight="1">
      <c r="A119" s="136">
        <v>7</v>
      </c>
      <c r="B119" s="232" t="str">
        <f>VLOOKUP(A119,'пр.взвешивания'!B6:E157,2,FALSE)</f>
        <v>Скорнякова Ксения Юрьевна</v>
      </c>
      <c r="C119" s="234" t="str">
        <f>VLOOKUP(A119,'пр.взвешивания'!B6:F157,3,FALSE)</f>
        <v>29.05.92  мс</v>
      </c>
      <c r="D119" s="234" t="str">
        <f>VLOOKUP(B119,'пр.взвешивания'!C6:G157,3,FALSE)</f>
        <v>УФО Свердловская, Качканар  МО</v>
      </c>
      <c r="E119" s="238"/>
      <c r="F119" s="238"/>
      <c r="G119" s="136"/>
      <c r="H119" s="136"/>
      <c r="I119" s="248"/>
      <c r="J119" s="249"/>
      <c r="K119" s="251"/>
      <c r="L119" s="251"/>
      <c r="M119" s="200"/>
      <c r="N119" s="200"/>
      <c r="O119" s="248"/>
      <c r="P119" s="248"/>
    </row>
    <row r="120" spans="1:16" ht="12.75" customHeight="1" thickBot="1">
      <c r="A120" s="231"/>
      <c r="B120" s="233"/>
      <c r="C120" s="231"/>
      <c r="D120" s="231"/>
      <c r="E120" s="239"/>
      <c r="F120" s="239"/>
      <c r="G120" s="231"/>
      <c r="H120" s="231"/>
      <c r="I120" s="248"/>
      <c r="J120" s="250"/>
      <c r="K120" s="252"/>
      <c r="L120" s="252"/>
      <c r="M120" s="200"/>
      <c r="N120" s="200"/>
      <c r="O120" s="248"/>
      <c r="P120" s="248"/>
    </row>
    <row r="121" spans="1:16" ht="12.75" customHeight="1">
      <c r="A121" s="223">
        <v>9</v>
      </c>
      <c r="B121" s="133" t="str">
        <f>VLOOKUP(A121,'пр.взвешивания'!B6:E159,2,FALSE)</f>
        <v>ПОЛЫГАЛОВА Карина Александровна</v>
      </c>
      <c r="C121" s="223" t="str">
        <f>VLOOKUP(A121,'пр.взвешивания'!B6:F159,3,FALSE)</f>
        <v>14.04.93 кмс</v>
      </c>
      <c r="D121" s="223" t="str">
        <f>VLOOKUP(B121,'пр.взвешивания'!C6:G159,3,FALSE)</f>
        <v>ПФО Пермский Краснокамск ПР</v>
      </c>
      <c r="E121" s="227"/>
      <c r="F121" s="130"/>
      <c r="G121" s="228"/>
      <c r="H121" s="223"/>
      <c r="I121" s="248"/>
      <c r="J121" s="249"/>
      <c r="K121" s="251"/>
      <c r="L121" s="251"/>
      <c r="M121" s="200"/>
      <c r="N121" s="261"/>
      <c r="O121" s="207"/>
      <c r="P121" s="248"/>
    </row>
    <row r="122" spans="1:16" ht="12.75" customHeight="1">
      <c r="A122" s="223"/>
      <c r="B122" s="133"/>
      <c r="C122" s="223"/>
      <c r="D122" s="223"/>
      <c r="E122" s="227"/>
      <c r="F122" s="227"/>
      <c r="G122" s="228"/>
      <c r="H122" s="223"/>
      <c r="I122" s="248"/>
      <c r="J122" s="250"/>
      <c r="K122" s="252"/>
      <c r="L122" s="252"/>
      <c r="M122" s="200"/>
      <c r="N122" s="200"/>
      <c r="O122" s="207"/>
      <c r="P122" s="248"/>
    </row>
    <row r="123" spans="1:16" ht="12.75" customHeight="1">
      <c r="A123" s="136">
        <v>8</v>
      </c>
      <c r="B123" s="235" t="str">
        <f>VLOOKUP(A123,'пр.взвешивания'!B6:E161,2,FALSE)</f>
        <v>ГОРЕЛИКОВА Анна Вадимовна</v>
      </c>
      <c r="C123" s="236" t="str">
        <f>VLOOKUP(A123,'пр.взвешивания'!B6:F161,3,FALSE)</f>
        <v>03.06.92  мс</v>
      </c>
      <c r="D123" s="236" t="str">
        <f>VLOOKUP(B123,'пр.взвешивания'!C6:G161,3,FALSE)</f>
        <v>ЮФО Краснодарский Крымск МО</v>
      </c>
      <c r="E123" s="238"/>
      <c r="F123" s="238"/>
      <c r="G123" s="136"/>
      <c r="H123" s="136"/>
      <c r="I123" s="248"/>
      <c r="J123" s="249"/>
      <c r="K123" s="251"/>
      <c r="L123" s="251"/>
      <c r="M123" s="200"/>
      <c r="N123" s="200"/>
      <c r="O123" s="248"/>
      <c r="P123" s="248"/>
    </row>
    <row r="124" spans="1:16" ht="12.75" customHeight="1" thickBot="1">
      <c r="A124" s="231"/>
      <c r="B124" s="233"/>
      <c r="C124" s="237"/>
      <c r="D124" s="237"/>
      <c r="E124" s="239"/>
      <c r="F124" s="239"/>
      <c r="G124" s="231"/>
      <c r="H124" s="231"/>
      <c r="I124" s="248"/>
      <c r="J124" s="250"/>
      <c r="K124" s="252"/>
      <c r="L124" s="252"/>
      <c r="M124" s="200"/>
      <c r="N124" s="200"/>
      <c r="O124" s="248"/>
      <c r="P124" s="248"/>
    </row>
    <row r="125" spans="1:16" ht="12.75" customHeight="1">
      <c r="A125" s="136">
        <v>6</v>
      </c>
      <c r="B125" s="232" t="str">
        <f>VLOOKUP(A125,'пр.взвешивания'!B6:E155,2,FALSE)</f>
        <v>АЛИЕВА Диана Владиславовна</v>
      </c>
      <c r="C125" s="234" t="str">
        <f>VLOOKUP(A125,'пр.взвешивания'!B6:F163,3,FALSE)</f>
        <v>02.11.89 мскмк</v>
      </c>
      <c r="D125" s="234" t="str">
        <f>VLOOKUP(B125,'пр.взвешивания'!C6:G163,3,FALSE)</f>
        <v>МОСКВА МКС</v>
      </c>
      <c r="E125" s="136" t="s">
        <v>32</v>
      </c>
      <c r="F125" s="238"/>
      <c r="G125" s="136"/>
      <c r="H125" s="136"/>
      <c r="I125" s="248"/>
      <c r="J125" s="249"/>
      <c r="K125" s="251"/>
      <c r="L125" s="251"/>
      <c r="M125" s="248"/>
      <c r="N125" s="200"/>
      <c r="O125" s="248"/>
      <c r="P125" s="248"/>
    </row>
    <row r="126" spans="1:16" ht="12.75" customHeight="1" thickBot="1">
      <c r="A126" s="231"/>
      <c r="B126" s="233"/>
      <c r="C126" s="231"/>
      <c r="D126" s="231"/>
      <c r="E126" s="231"/>
      <c r="F126" s="239"/>
      <c r="G126" s="231"/>
      <c r="H126" s="231"/>
      <c r="I126" s="248"/>
      <c r="J126" s="250"/>
      <c r="K126" s="252"/>
      <c r="L126" s="252"/>
      <c r="M126" s="248"/>
      <c r="N126" s="200"/>
      <c r="O126" s="248"/>
      <c r="P126" s="248"/>
    </row>
    <row r="127" ht="12.75" customHeight="1"/>
    <row r="128" ht="12.75" customHeight="1"/>
    <row r="129" ht="12.75" customHeight="1"/>
    <row r="130" spans="1:16" ht="24.75" customHeight="1">
      <c r="A130" s="241" t="s">
        <v>34</v>
      </c>
      <c r="B130" s="241"/>
      <c r="C130" s="241"/>
      <c r="D130" s="241"/>
      <c r="E130" s="241"/>
      <c r="F130" s="241"/>
      <c r="G130" s="241"/>
      <c r="H130" s="241"/>
      <c r="I130" s="241" t="s">
        <v>34</v>
      </c>
      <c r="J130" s="241"/>
      <c r="K130" s="241"/>
      <c r="L130" s="241"/>
      <c r="M130" s="241"/>
      <c r="N130" s="241"/>
      <c r="O130" s="241"/>
      <c r="P130" s="241"/>
    </row>
    <row r="131" spans="1:16" ht="26.25" customHeight="1">
      <c r="A131" s="17" t="s">
        <v>7</v>
      </c>
      <c r="B131" s="4" t="s">
        <v>45</v>
      </c>
      <c r="C131" s="4"/>
      <c r="D131" s="4"/>
      <c r="E131" s="113" t="str">
        <f>HYPERLINK('пр.взвешивания'!E3)</f>
        <v>в.к.    52    кг.</v>
      </c>
      <c r="F131" s="4"/>
      <c r="G131" s="4"/>
      <c r="H131" s="4"/>
      <c r="I131" s="17" t="s">
        <v>8</v>
      </c>
      <c r="J131" s="4" t="s">
        <v>26</v>
      </c>
      <c r="K131" s="4"/>
      <c r="L131" s="4"/>
      <c r="M131" s="113" t="str">
        <f>HYPERLINK('пр.взвешивания'!E3)</f>
        <v>в.к.    52    кг.</v>
      </c>
      <c r="N131" s="4"/>
      <c r="O131" s="4"/>
      <c r="P131" s="4"/>
    </row>
    <row r="132" spans="1:16" ht="12.75" customHeight="1">
      <c r="A132" s="223" t="s">
        <v>0</v>
      </c>
      <c r="B132" s="223" t="s">
        <v>1</v>
      </c>
      <c r="C132" s="223" t="s">
        <v>2</v>
      </c>
      <c r="D132" s="223" t="s">
        <v>3</v>
      </c>
      <c r="E132" s="223" t="s">
        <v>13</v>
      </c>
      <c r="F132" s="223" t="s">
        <v>14</v>
      </c>
      <c r="G132" s="223" t="s">
        <v>15</v>
      </c>
      <c r="H132" s="223" t="s">
        <v>16</v>
      </c>
      <c r="I132" s="223" t="s">
        <v>0</v>
      </c>
      <c r="J132" s="223" t="s">
        <v>1</v>
      </c>
      <c r="K132" s="223" t="s">
        <v>2</v>
      </c>
      <c r="L132" s="223" t="s">
        <v>3</v>
      </c>
      <c r="M132" s="223" t="s">
        <v>13</v>
      </c>
      <c r="N132" s="223" t="s">
        <v>14</v>
      </c>
      <c r="O132" s="223" t="s">
        <v>15</v>
      </c>
      <c r="P132" s="223" t="s">
        <v>16</v>
      </c>
    </row>
    <row r="133" spans="1:16" ht="12.75" customHeight="1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</row>
    <row r="134" spans="1:16" ht="12.75" customHeight="1">
      <c r="A134" s="263">
        <v>1</v>
      </c>
      <c r="B134" s="133" t="str">
        <f>VLOOKUP(A134,'пр.взвешивания'!B6:E172,2,FALSE)</f>
        <v>МИРЗОЯН Сусанна Кареновна</v>
      </c>
      <c r="C134" s="236" t="str">
        <f>VLOOKUP(A134,'пр.взвешивания'!B6:F172,3,FALSE)</f>
        <v>20.01.86 змс </v>
      </c>
      <c r="D134" s="236" t="str">
        <f>VLOOKUP(B134,'пр.взвешивания'!C6:G172,3,FALSE)</f>
        <v>ПФО Пензенская Пенза ВС</v>
      </c>
      <c r="E134" s="227"/>
      <c r="F134" s="130"/>
      <c r="G134" s="228"/>
      <c r="H134" s="223"/>
      <c r="I134" s="263">
        <v>11</v>
      </c>
      <c r="J134" s="254" t="str">
        <f>VLOOKUP(I134,'пр.взвешивания'!B6:E104,2,FALSE)</f>
        <v>НИКИТИНА Татьяна Геннадьевна</v>
      </c>
      <c r="K134" s="236" t="str">
        <f>VLOOKUP(I134,'пр.взвешивания'!B6:N172,3,FALSE)</f>
        <v>18.09.84 мс</v>
      </c>
      <c r="L134" s="236" t="str">
        <f>VLOOKUP(J134,'пр.взвешивания'!C6:O172,3,FALSE)</f>
        <v>ПФО Башкортостан Давлеканово МО</v>
      </c>
      <c r="M134" s="227"/>
      <c r="N134" s="130"/>
      <c r="O134" s="228"/>
      <c r="P134" s="223"/>
    </row>
    <row r="135" spans="1:16" ht="12.75" customHeight="1">
      <c r="A135" s="264"/>
      <c r="B135" s="133"/>
      <c r="C135" s="223"/>
      <c r="D135" s="223"/>
      <c r="E135" s="227"/>
      <c r="F135" s="227"/>
      <c r="G135" s="228"/>
      <c r="H135" s="223"/>
      <c r="I135" s="264"/>
      <c r="J135" s="255"/>
      <c r="K135" s="223"/>
      <c r="L135" s="223"/>
      <c r="M135" s="227"/>
      <c r="N135" s="227"/>
      <c r="O135" s="228"/>
      <c r="P135" s="223"/>
    </row>
    <row r="136" spans="1:16" ht="12.75" customHeight="1">
      <c r="A136" s="136">
        <v>8</v>
      </c>
      <c r="B136" s="232" t="str">
        <f>VLOOKUP(A136,'пр.взвешивания'!B6:E174,2,FALSE)</f>
        <v>ГОРЕЛИКОВА Анна Вадимовна</v>
      </c>
      <c r="C136" s="234" t="str">
        <f>VLOOKUP(A136,'пр.взвешивания'!B6:F174,3,FALSE)</f>
        <v>03.06.92  мс</v>
      </c>
      <c r="D136" s="234" t="str">
        <f>VLOOKUP(B136,'пр.взвешивания'!C6:G174,3,FALSE)</f>
        <v>ЮФО Краснодарский Крымск МО</v>
      </c>
      <c r="E136" s="238"/>
      <c r="F136" s="238"/>
      <c r="G136" s="136"/>
      <c r="H136" s="136"/>
      <c r="I136" s="136">
        <v>17</v>
      </c>
      <c r="J136" s="254" t="str">
        <f>VLOOKUP(I136,'пр.взвешивания'!B6:E106,2,FALSE)</f>
        <v>ГАЛЛЯМОВА  Лилия Фанилевна</v>
      </c>
      <c r="K136" s="234" t="str">
        <f>VLOOKUP(I136,'пр.взвешивания'!B6:N174,3,FALSE)</f>
        <v>18.06.88 кмс</v>
      </c>
      <c r="L136" s="234" t="str">
        <f>VLOOKUP(J136,'пр.взвешивания'!C6:O174,3,FALSE)</f>
        <v>УФО Свердловская обл МО</v>
      </c>
      <c r="M136" s="238"/>
      <c r="N136" s="238"/>
      <c r="O136" s="136"/>
      <c r="P136" s="136"/>
    </row>
    <row r="137" spans="1:16" ht="13.5" thickBot="1">
      <c r="A137" s="231"/>
      <c r="B137" s="233"/>
      <c r="C137" s="231"/>
      <c r="D137" s="231"/>
      <c r="E137" s="239"/>
      <c r="F137" s="239"/>
      <c r="G137" s="231"/>
      <c r="H137" s="231"/>
      <c r="I137" s="231"/>
      <c r="J137" s="258"/>
      <c r="K137" s="231"/>
      <c r="L137" s="231"/>
      <c r="M137" s="239"/>
      <c r="N137" s="239"/>
      <c r="O137" s="231"/>
      <c r="P137" s="231"/>
    </row>
    <row r="138" spans="1:16" ht="12.75" customHeight="1">
      <c r="A138" s="244">
        <v>6</v>
      </c>
      <c r="B138" s="133" t="str">
        <f>VLOOKUP(A138,'пр.взвешивания'!B6:E176,2,FALSE)</f>
        <v>АЛИЕВА Диана Владиславовна</v>
      </c>
      <c r="C138" s="223" t="str">
        <f>VLOOKUP(A138,'пр.взвешивания'!B6:F176,3,FALSE)</f>
        <v>02.11.89 мскмк</v>
      </c>
      <c r="D138" s="223" t="str">
        <f>VLOOKUP(B138,'пр.взвешивания'!C6:G176,3,FALSE)</f>
        <v>МОСКВА МКС</v>
      </c>
      <c r="E138" s="227"/>
      <c r="F138" s="130"/>
      <c r="G138" s="228"/>
      <c r="H138" s="223"/>
      <c r="I138" s="244">
        <v>18</v>
      </c>
      <c r="J138" s="260" t="str">
        <f>VLOOKUP(I138,'пр.взвешивания'!B6:E108,2,FALSE)</f>
        <v>КУЗЯЕВА Анна Владимировна</v>
      </c>
      <c r="K138" s="245" t="str">
        <f>VLOOKUP(I138,'пр.взвешивания'!B6:N176,3,FALSE)</f>
        <v>18.04.89 МС</v>
      </c>
      <c r="L138" s="245" t="str">
        <f>VLOOKUP(J138,'пр.взвешивания'!C6:O176,3,FALSE)</f>
        <v>ПФО Нижегородская Кстово ПР</v>
      </c>
      <c r="M138" s="227"/>
      <c r="N138" s="130"/>
      <c r="O138" s="228"/>
      <c r="P138" s="223"/>
    </row>
    <row r="139" spans="1:16" ht="12.75">
      <c r="A139" s="137"/>
      <c r="B139" s="133"/>
      <c r="C139" s="223"/>
      <c r="D139" s="223"/>
      <c r="E139" s="227"/>
      <c r="F139" s="227"/>
      <c r="G139" s="228"/>
      <c r="H139" s="223"/>
      <c r="I139" s="137"/>
      <c r="J139" s="255"/>
      <c r="K139" s="223"/>
      <c r="L139" s="223"/>
      <c r="M139" s="227"/>
      <c r="N139" s="227"/>
      <c r="O139" s="228"/>
      <c r="P139" s="223"/>
    </row>
    <row r="140" spans="1:16" ht="12.75" customHeight="1">
      <c r="A140" s="136">
        <v>5</v>
      </c>
      <c r="B140" s="235" t="str">
        <f>VLOOKUP(A140,'пр.взвешивания'!B6:E178,2,FALSE)</f>
        <v>КУЗНЕЦОВА Алина Сергеевна</v>
      </c>
      <c r="C140" s="236" t="str">
        <f>VLOOKUP(A140,'пр.взвешивания'!B6:F178,3,FALSE)</f>
        <v>25.07.85 мс</v>
      </c>
      <c r="D140" s="236" t="str">
        <f>VLOOKUP(B140,'пр.взвешивания'!C6:G178,3,FALSE)</f>
        <v>Москва</v>
      </c>
      <c r="E140" s="238"/>
      <c r="F140" s="238"/>
      <c r="G140" s="136"/>
      <c r="H140" s="136"/>
      <c r="I140" s="136">
        <v>12</v>
      </c>
      <c r="J140" s="254" t="str">
        <f>VLOOKUP(I140,'пр.взвешивания'!B6:E110,2,FALSE)</f>
        <v>ТИТОВА Ольга Александровна</v>
      </c>
      <c r="K140" s="236" t="str">
        <f>VLOOKUP(I140,'пр.взвешивания'!B6:N178,3,FALSE)</f>
        <v>13.02.90 мс</v>
      </c>
      <c r="L140" s="236" t="str">
        <f>VLOOKUP(J140,'пр.взвешивания'!C6:O178,3,FALSE)</f>
        <v>УФО Свердловская Красноуральск ПР</v>
      </c>
      <c r="M140" s="238"/>
      <c r="N140" s="238"/>
      <c r="O140" s="136"/>
      <c r="P140" s="136"/>
    </row>
    <row r="141" spans="1:16" ht="13.5" thickBot="1">
      <c r="A141" s="231"/>
      <c r="B141" s="233"/>
      <c r="C141" s="237"/>
      <c r="D141" s="237"/>
      <c r="E141" s="239"/>
      <c r="F141" s="239"/>
      <c r="G141" s="231"/>
      <c r="H141" s="231"/>
      <c r="I141" s="231"/>
      <c r="J141" s="258"/>
      <c r="K141" s="237"/>
      <c r="L141" s="237"/>
      <c r="M141" s="239"/>
      <c r="N141" s="239"/>
      <c r="O141" s="231"/>
      <c r="P141" s="231"/>
    </row>
    <row r="142" spans="1:13" ht="22.5" customHeight="1">
      <c r="A142" s="17" t="s">
        <v>7</v>
      </c>
      <c r="B142" s="4" t="s">
        <v>46</v>
      </c>
      <c r="E142" s="113" t="str">
        <f>HYPERLINK('пр.взвешивания'!E3)</f>
        <v>в.к.    52    кг.</v>
      </c>
      <c r="I142" s="17" t="s">
        <v>8</v>
      </c>
      <c r="J142" s="4" t="s">
        <v>27</v>
      </c>
      <c r="M142" s="113" t="str">
        <f>HYPERLINK('пр.взвешивания'!E3)</f>
        <v>в.к.    52    кг.</v>
      </c>
    </row>
    <row r="143" spans="1:16" ht="12.75" customHeight="1">
      <c r="A143" s="263">
        <v>1</v>
      </c>
      <c r="B143" s="133" t="str">
        <f>VLOOKUP(A143,'пр.взвешивания'!B6:E181,2,FALSE)</f>
        <v>МИРЗОЯН Сусанна Кареновна</v>
      </c>
      <c r="C143" s="236" t="str">
        <f>VLOOKUP(A143,'пр.взвешивания'!B6:F181,3,FALSE)</f>
        <v>20.01.86 змс </v>
      </c>
      <c r="D143" s="236" t="str">
        <f>VLOOKUP(B143,'пр.взвешивания'!C6:G181,3,FALSE)</f>
        <v>ПФО Пензенская Пенза ВС</v>
      </c>
      <c r="E143" s="227"/>
      <c r="F143" s="130"/>
      <c r="G143" s="228"/>
      <c r="H143" s="223"/>
      <c r="I143" s="263">
        <v>11</v>
      </c>
      <c r="J143" s="254" t="str">
        <f>VLOOKUP(I143,'пр.взвешивания'!B6:E113,2,FALSE)</f>
        <v>НИКИТИНА Татьяна Геннадьевна</v>
      </c>
      <c r="K143" s="236" t="str">
        <f>VLOOKUP(I143,'пр.взвешивания'!B6:N181,3,FALSE)</f>
        <v>18.09.84 мс</v>
      </c>
      <c r="L143" s="236" t="str">
        <f>VLOOKUP(J143,'пр.взвешивания'!C6:O181,3,FALSE)</f>
        <v>ПФО Башкортостан Давлеканово МО</v>
      </c>
      <c r="M143" s="227"/>
      <c r="N143" s="130"/>
      <c r="O143" s="228"/>
      <c r="P143" s="223"/>
    </row>
    <row r="144" spans="1:16" ht="12.75">
      <c r="A144" s="264"/>
      <c r="B144" s="133"/>
      <c r="C144" s="223"/>
      <c r="D144" s="223"/>
      <c r="E144" s="227"/>
      <c r="F144" s="227"/>
      <c r="G144" s="228"/>
      <c r="H144" s="223"/>
      <c r="I144" s="264"/>
      <c r="J144" s="255"/>
      <c r="K144" s="223"/>
      <c r="L144" s="223"/>
      <c r="M144" s="227"/>
      <c r="N144" s="227"/>
      <c r="O144" s="228"/>
      <c r="P144" s="223"/>
    </row>
    <row r="145" spans="1:16" ht="12.75" customHeight="1">
      <c r="A145" s="136">
        <v>6</v>
      </c>
      <c r="B145" s="232" t="str">
        <f>VLOOKUP(A145,'пр.взвешивания'!B6:E183,2,FALSE)</f>
        <v>АЛИЕВА Диана Владиславовна</v>
      </c>
      <c r="C145" s="234" t="str">
        <f>VLOOKUP(A145,'пр.взвешивания'!B6:F183,3,FALSE)</f>
        <v>02.11.89 мскмк</v>
      </c>
      <c r="D145" s="234" t="str">
        <f>VLOOKUP(B145,'пр.взвешивания'!C6:G183,3,FALSE)</f>
        <v>МОСКВА МКС</v>
      </c>
      <c r="E145" s="238"/>
      <c r="F145" s="238"/>
      <c r="G145" s="136"/>
      <c r="H145" s="136"/>
      <c r="I145" s="136">
        <v>18</v>
      </c>
      <c r="J145" s="254" t="str">
        <f>VLOOKUP(I145,'пр.взвешивания'!B6:E115,2,FALSE)</f>
        <v>КУЗЯЕВА Анна Владимировна</v>
      </c>
      <c r="K145" s="234" t="str">
        <f>VLOOKUP(I145,'пр.взвешивания'!B6:N183,3,FALSE)</f>
        <v>18.04.89 МС</v>
      </c>
      <c r="L145" s="234" t="str">
        <f>VLOOKUP(J145,'пр.взвешивания'!C6:O183,3,FALSE)</f>
        <v>ПФО Нижегородская Кстово ПР</v>
      </c>
      <c r="M145" s="238"/>
      <c r="N145" s="238"/>
      <c r="O145" s="136"/>
      <c r="P145" s="136"/>
    </row>
    <row r="146" spans="1:16" ht="13.5" thickBot="1">
      <c r="A146" s="231"/>
      <c r="B146" s="233"/>
      <c r="C146" s="231"/>
      <c r="D146" s="231"/>
      <c r="E146" s="239"/>
      <c r="F146" s="239"/>
      <c r="G146" s="231"/>
      <c r="H146" s="231"/>
      <c r="I146" s="231"/>
      <c r="J146" s="258"/>
      <c r="K146" s="231"/>
      <c r="L146" s="231"/>
      <c r="M146" s="239"/>
      <c r="N146" s="239"/>
      <c r="O146" s="231"/>
      <c r="P146" s="231"/>
    </row>
    <row r="147" spans="1:16" ht="12.75" customHeight="1">
      <c r="A147" s="244">
        <v>5</v>
      </c>
      <c r="B147" s="133" t="str">
        <f>VLOOKUP(A147,'пр.взвешивания'!B6:E185,2,FALSE)</f>
        <v>КУЗНЕЦОВА Алина Сергеевна</v>
      </c>
      <c r="C147" s="223" t="str">
        <f>VLOOKUP(A147,'пр.взвешивания'!B6:F185,3,FALSE)</f>
        <v>25.07.85 мс</v>
      </c>
      <c r="D147" s="223" t="str">
        <f>VLOOKUP(B147,'пр.взвешивания'!C6:G185,3,FALSE)</f>
        <v>Москва</v>
      </c>
      <c r="E147" s="227"/>
      <c r="F147" s="130"/>
      <c r="G147" s="228"/>
      <c r="H147" s="223"/>
      <c r="I147" s="244">
        <v>12</v>
      </c>
      <c r="J147" s="260" t="str">
        <f>VLOOKUP(I147,'пр.взвешивания'!B6:E117,2,FALSE)</f>
        <v>ТИТОВА Ольга Александровна</v>
      </c>
      <c r="K147" s="245" t="str">
        <f>VLOOKUP(I147,'пр.взвешивания'!B6:N185,3,FALSE)</f>
        <v>13.02.90 мс</v>
      </c>
      <c r="L147" s="245" t="str">
        <f>VLOOKUP(J147,'пр.взвешивания'!C6:O185,3,FALSE)</f>
        <v>УФО Свердловская Красноуральск ПР</v>
      </c>
      <c r="M147" s="227"/>
      <c r="N147" s="130"/>
      <c r="O147" s="228"/>
      <c r="P147" s="223"/>
    </row>
    <row r="148" spans="1:16" ht="12.75">
      <c r="A148" s="137"/>
      <c r="B148" s="133"/>
      <c r="C148" s="223"/>
      <c r="D148" s="223"/>
      <c r="E148" s="227"/>
      <c r="F148" s="227"/>
      <c r="G148" s="228"/>
      <c r="H148" s="223"/>
      <c r="I148" s="137"/>
      <c r="J148" s="255"/>
      <c r="K148" s="223"/>
      <c r="L148" s="223"/>
      <c r="M148" s="227"/>
      <c r="N148" s="227"/>
      <c r="O148" s="228"/>
      <c r="P148" s="223"/>
    </row>
    <row r="149" spans="1:16" ht="12.75" customHeight="1">
      <c r="A149" s="136">
        <v>8</v>
      </c>
      <c r="B149" s="235" t="str">
        <f>VLOOKUP(A149,'пр.взвешивания'!B6:E187,2,FALSE)</f>
        <v>ГОРЕЛИКОВА Анна Вадимовна</v>
      </c>
      <c r="C149" s="236" t="str">
        <f>VLOOKUP(A149,'пр.взвешивания'!B6:F187,3,FALSE)</f>
        <v>03.06.92  мс</v>
      </c>
      <c r="D149" s="236" t="str">
        <f>VLOOKUP(B149,'пр.взвешивания'!C6:G187,3,FALSE)</f>
        <v>ЮФО Краснодарский Крымск МО</v>
      </c>
      <c r="E149" s="238"/>
      <c r="F149" s="238"/>
      <c r="G149" s="136"/>
      <c r="H149" s="136"/>
      <c r="I149" s="136">
        <v>17</v>
      </c>
      <c r="J149" s="254" t="str">
        <f>VLOOKUP(I149,'пр.взвешивания'!B6:E119,2,FALSE)</f>
        <v>ГАЛЛЯМОВА  Лилия Фанилевна</v>
      </c>
      <c r="K149" s="236" t="str">
        <f>VLOOKUP(I149,'пр.взвешивания'!B6:N187,3,FALSE)</f>
        <v>18.06.88 кмс</v>
      </c>
      <c r="L149" s="236" t="str">
        <f>VLOOKUP(J149,'пр.взвешивания'!C6:O187,3,FALSE)</f>
        <v>УФО Свердловская обл МО</v>
      </c>
      <c r="M149" s="238"/>
      <c r="N149" s="238"/>
      <c r="O149" s="136"/>
      <c r="P149" s="136"/>
    </row>
    <row r="150" spans="1:16" ht="13.5" thickBot="1">
      <c r="A150" s="231"/>
      <c r="B150" s="233"/>
      <c r="C150" s="237"/>
      <c r="D150" s="237"/>
      <c r="E150" s="239"/>
      <c r="F150" s="239"/>
      <c r="G150" s="231"/>
      <c r="H150" s="231"/>
      <c r="I150" s="231"/>
      <c r="J150" s="258"/>
      <c r="K150" s="237"/>
      <c r="L150" s="237"/>
      <c r="M150" s="239"/>
      <c r="N150" s="239"/>
      <c r="O150" s="231"/>
      <c r="P150" s="231"/>
    </row>
  </sheetData>
  <sheetProtection/>
  <mergeCells count="990"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E57:E58"/>
    <mergeCell ref="F57:F58"/>
    <mergeCell ref="G57:G58"/>
    <mergeCell ref="A55:A56"/>
    <mergeCell ref="A57:A58"/>
    <mergeCell ref="B57:B58"/>
    <mergeCell ref="C57:C58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E44:E45"/>
    <mergeCell ref="F44:F45"/>
    <mergeCell ref="G44:G45"/>
    <mergeCell ref="A42:A43"/>
    <mergeCell ref="A44:A45"/>
    <mergeCell ref="B44:B45"/>
    <mergeCell ref="C44:C45"/>
    <mergeCell ref="E39:E40"/>
    <mergeCell ref="F39:F40"/>
    <mergeCell ref="G39:G40"/>
    <mergeCell ref="H39:H40"/>
    <mergeCell ref="A39:A40"/>
    <mergeCell ref="B39:B40"/>
    <mergeCell ref="C39:C40"/>
    <mergeCell ref="D39:D40"/>
    <mergeCell ref="E37:E38"/>
    <mergeCell ref="F37:F38"/>
    <mergeCell ref="G37:G38"/>
    <mergeCell ref="H37:H38"/>
    <mergeCell ref="A37:A38"/>
    <mergeCell ref="B37:B38"/>
    <mergeCell ref="C37:C38"/>
    <mergeCell ref="D37:D38"/>
    <mergeCell ref="E35:E36"/>
    <mergeCell ref="F35:F36"/>
    <mergeCell ref="G35:G36"/>
    <mergeCell ref="H35:H36"/>
    <mergeCell ref="A35:A36"/>
    <mergeCell ref="B35:B36"/>
    <mergeCell ref="C35:C36"/>
    <mergeCell ref="D35:D36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29:A30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E18:E19"/>
    <mergeCell ref="F18:F19"/>
    <mergeCell ref="G18:G19"/>
    <mergeCell ref="A16:A17"/>
    <mergeCell ref="A18:A19"/>
    <mergeCell ref="B18:B19"/>
    <mergeCell ref="C18:C19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P149:P150"/>
    <mergeCell ref="I149:I150"/>
    <mergeCell ref="J149:J150"/>
    <mergeCell ref="K149:K150"/>
    <mergeCell ref="L149:L150"/>
    <mergeCell ref="M149:M150"/>
    <mergeCell ref="N149:N150"/>
    <mergeCell ref="O149:O150"/>
    <mergeCell ref="P147:P148"/>
    <mergeCell ref="I147:I148"/>
    <mergeCell ref="J147:J148"/>
    <mergeCell ref="K147:K148"/>
    <mergeCell ref="L147:L148"/>
    <mergeCell ref="M147:M148"/>
    <mergeCell ref="N147:N148"/>
    <mergeCell ref="O147:O148"/>
    <mergeCell ref="P145:P146"/>
    <mergeCell ref="I145:I146"/>
    <mergeCell ref="J145:J146"/>
    <mergeCell ref="K145:K146"/>
    <mergeCell ref="L145:L146"/>
    <mergeCell ref="M145:M146"/>
    <mergeCell ref="N145:N146"/>
    <mergeCell ref="O145:O146"/>
    <mergeCell ref="M143:M144"/>
    <mergeCell ref="N143:N144"/>
    <mergeCell ref="O143:O144"/>
    <mergeCell ref="P143:P144"/>
    <mergeCell ref="I143:I144"/>
    <mergeCell ref="J143:J144"/>
    <mergeCell ref="K143:K144"/>
    <mergeCell ref="L143:L144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M138:M139"/>
    <mergeCell ref="N138:N139"/>
    <mergeCell ref="O138:O139"/>
    <mergeCell ref="P138:P139"/>
    <mergeCell ref="I138:I139"/>
    <mergeCell ref="J138:J139"/>
    <mergeCell ref="K138:K139"/>
    <mergeCell ref="L138:L139"/>
    <mergeCell ref="M136:M137"/>
    <mergeCell ref="N136:N137"/>
    <mergeCell ref="O136:O137"/>
    <mergeCell ref="P136:P137"/>
    <mergeCell ref="I136:I137"/>
    <mergeCell ref="J136:J137"/>
    <mergeCell ref="K136:K137"/>
    <mergeCell ref="L136:L137"/>
    <mergeCell ref="M134:M135"/>
    <mergeCell ref="N134:N135"/>
    <mergeCell ref="O134:O135"/>
    <mergeCell ref="P134:P135"/>
    <mergeCell ref="I134:I135"/>
    <mergeCell ref="J134:J135"/>
    <mergeCell ref="K134:K135"/>
    <mergeCell ref="L134:L135"/>
    <mergeCell ref="I130:P130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0:E141"/>
    <mergeCell ref="F140:F141"/>
    <mergeCell ref="G140:G141"/>
    <mergeCell ref="H140:H141"/>
    <mergeCell ref="A140:A141"/>
    <mergeCell ref="B140:B141"/>
    <mergeCell ref="C140:C141"/>
    <mergeCell ref="D140:D141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A130:H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M125:M126"/>
    <mergeCell ref="N125:N126"/>
    <mergeCell ref="O125:O126"/>
    <mergeCell ref="P125:P126"/>
    <mergeCell ref="I125:I126"/>
    <mergeCell ref="J125:J126"/>
    <mergeCell ref="K125:K126"/>
    <mergeCell ref="L125:L126"/>
    <mergeCell ref="M123:M124"/>
    <mergeCell ref="N123:N124"/>
    <mergeCell ref="O123:O124"/>
    <mergeCell ref="P123:P124"/>
    <mergeCell ref="I123:I124"/>
    <mergeCell ref="J123:J124"/>
    <mergeCell ref="K123:K124"/>
    <mergeCell ref="L123:L124"/>
    <mergeCell ref="M121:M122"/>
    <mergeCell ref="N121:N122"/>
    <mergeCell ref="O121:O122"/>
    <mergeCell ref="P121:P122"/>
    <mergeCell ref="I121:I122"/>
    <mergeCell ref="J121:J122"/>
    <mergeCell ref="K121:K122"/>
    <mergeCell ref="L121:L122"/>
    <mergeCell ref="M119:M120"/>
    <mergeCell ref="N119:N120"/>
    <mergeCell ref="O119:O120"/>
    <mergeCell ref="P119:P120"/>
    <mergeCell ref="I119:I120"/>
    <mergeCell ref="J119:J120"/>
    <mergeCell ref="K119:K120"/>
    <mergeCell ref="L119:L120"/>
    <mergeCell ref="M117:M118"/>
    <mergeCell ref="N117:N118"/>
    <mergeCell ref="O117:O118"/>
    <mergeCell ref="P117:P118"/>
    <mergeCell ref="I117:I118"/>
    <mergeCell ref="J117:J118"/>
    <mergeCell ref="K117:K118"/>
    <mergeCell ref="L117:L118"/>
    <mergeCell ref="M114:M115"/>
    <mergeCell ref="N114:N115"/>
    <mergeCell ref="O114:O115"/>
    <mergeCell ref="P114:P115"/>
    <mergeCell ref="I114:I115"/>
    <mergeCell ref="J114:J115"/>
    <mergeCell ref="K114:K115"/>
    <mergeCell ref="L114:L115"/>
    <mergeCell ref="M112:M113"/>
    <mergeCell ref="N112:N113"/>
    <mergeCell ref="O112:O113"/>
    <mergeCell ref="P112:P113"/>
    <mergeCell ref="I112:I113"/>
    <mergeCell ref="J112:J113"/>
    <mergeCell ref="K112:K113"/>
    <mergeCell ref="L112:L113"/>
    <mergeCell ref="M110:M111"/>
    <mergeCell ref="N110:N111"/>
    <mergeCell ref="O110:O111"/>
    <mergeCell ref="P110:P111"/>
    <mergeCell ref="I110:I111"/>
    <mergeCell ref="J110:J111"/>
    <mergeCell ref="K110:K111"/>
    <mergeCell ref="L110:L111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M106:M107"/>
    <mergeCell ref="N106:N107"/>
    <mergeCell ref="O106:O107"/>
    <mergeCell ref="P106:P107"/>
    <mergeCell ref="I106:I107"/>
    <mergeCell ref="J106:J107"/>
    <mergeCell ref="K106:K107"/>
    <mergeCell ref="L106:L107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2:M93"/>
    <mergeCell ref="N92:N93"/>
    <mergeCell ref="O92:O93"/>
    <mergeCell ref="P92:P93"/>
    <mergeCell ref="I92:I93"/>
    <mergeCell ref="J92:J93"/>
    <mergeCell ref="K92:K93"/>
    <mergeCell ref="L92:L93"/>
    <mergeCell ref="M90:M91"/>
    <mergeCell ref="N90:N91"/>
    <mergeCell ref="O90:O91"/>
    <mergeCell ref="P90:P91"/>
    <mergeCell ref="I90:I91"/>
    <mergeCell ref="J90:J91"/>
    <mergeCell ref="K90:K91"/>
    <mergeCell ref="L90:L91"/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4:M85"/>
    <mergeCell ref="N84:N85"/>
    <mergeCell ref="O84:O85"/>
    <mergeCell ref="P84:P85"/>
    <mergeCell ref="I84:I85"/>
    <mergeCell ref="J84:J85"/>
    <mergeCell ref="K84:K85"/>
    <mergeCell ref="L84:L85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I69:P69"/>
    <mergeCell ref="I71:I72"/>
    <mergeCell ref="J71:J72"/>
    <mergeCell ref="K71:K72"/>
    <mergeCell ref="L71:L72"/>
    <mergeCell ref="M71:M72"/>
    <mergeCell ref="N71:N72"/>
    <mergeCell ref="O71:O72"/>
    <mergeCell ref="P71:P72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E95:E96"/>
    <mergeCell ref="F95:F96"/>
    <mergeCell ref="G95:G96"/>
    <mergeCell ref="H95:H96"/>
    <mergeCell ref="A95:A96"/>
    <mergeCell ref="B95:B96"/>
    <mergeCell ref="C95:C96"/>
    <mergeCell ref="D95:D96"/>
    <mergeCell ref="E92:E93"/>
    <mergeCell ref="F92:F93"/>
    <mergeCell ref="G92:G93"/>
    <mergeCell ref="H92:H93"/>
    <mergeCell ref="A92:A93"/>
    <mergeCell ref="B92:B93"/>
    <mergeCell ref="C92:C93"/>
    <mergeCell ref="D92:D93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1:E82"/>
    <mergeCell ref="F81:F82"/>
    <mergeCell ref="G81:G82"/>
    <mergeCell ref="H81:H82"/>
    <mergeCell ref="I18:I19"/>
    <mergeCell ref="J18:J19"/>
    <mergeCell ref="I20:I21"/>
    <mergeCell ref="J20:J21"/>
    <mergeCell ref="I22:I23"/>
    <mergeCell ref="J22:J23"/>
    <mergeCell ref="K18:K19"/>
    <mergeCell ref="L18:L19"/>
    <mergeCell ref="M18:M19"/>
    <mergeCell ref="N18:N19"/>
    <mergeCell ref="O18:O19"/>
    <mergeCell ref="P18:P19"/>
    <mergeCell ref="K20:K21"/>
    <mergeCell ref="L20:L21"/>
    <mergeCell ref="M20:M21"/>
    <mergeCell ref="N20:N21"/>
    <mergeCell ref="O20:O21"/>
    <mergeCell ref="P20:P21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M31:M32"/>
    <mergeCell ref="N31:N32"/>
    <mergeCell ref="O31:O32"/>
    <mergeCell ref="I29:I30"/>
    <mergeCell ref="I31:I32"/>
    <mergeCell ref="J31:J32"/>
    <mergeCell ref="K31:K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I16:I17"/>
    <mergeCell ref="M13:M14"/>
    <mergeCell ref="N13:N14"/>
    <mergeCell ref="O13:O14"/>
    <mergeCell ref="P13:P14"/>
    <mergeCell ref="I13:I14"/>
    <mergeCell ref="J13:J14"/>
    <mergeCell ref="K13:K14"/>
    <mergeCell ref="L13:L1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O7:O8"/>
    <mergeCell ref="P7:P8"/>
    <mergeCell ref="I7:I8"/>
    <mergeCell ref="J7:J8"/>
    <mergeCell ref="K7:K8"/>
    <mergeCell ref="L7:L8"/>
    <mergeCell ref="I5:I6"/>
    <mergeCell ref="J5:J6"/>
    <mergeCell ref="K5:K6"/>
    <mergeCell ref="L5:L6"/>
    <mergeCell ref="M7:M8"/>
    <mergeCell ref="N7:N8"/>
    <mergeCell ref="M3:M4"/>
    <mergeCell ref="N3:N4"/>
    <mergeCell ref="O3:O4"/>
    <mergeCell ref="P3:P4"/>
    <mergeCell ref="M5:M6"/>
    <mergeCell ref="N5:N6"/>
    <mergeCell ref="O5:O6"/>
    <mergeCell ref="P5:P6"/>
    <mergeCell ref="J35:J36"/>
    <mergeCell ref="K35:K36"/>
    <mergeCell ref="L35:L36"/>
    <mergeCell ref="M35:M36"/>
    <mergeCell ref="N35:N36"/>
    <mergeCell ref="I1:P1"/>
    <mergeCell ref="I3:I4"/>
    <mergeCell ref="J3:J4"/>
    <mergeCell ref="K3:K4"/>
    <mergeCell ref="L3:L4"/>
    <mergeCell ref="O35:O36"/>
    <mergeCell ref="P35:P36"/>
    <mergeCell ref="J37:J38"/>
    <mergeCell ref="I39:I40"/>
    <mergeCell ref="I37:I38"/>
    <mergeCell ref="J39:J40"/>
    <mergeCell ref="N37:N38"/>
    <mergeCell ref="P37:P38"/>
    <mergeCell ref="P39:P40"/>
    <mergeCell ref="I35:I36"/>
    <mergeCell ref="O44:O45"/>
    <mergeCell ref="I44:I45"/>
    <mergeCell ref="J44:J45"/>
    <mergeCell ref="I42:I43"/>
    <mergeCell ref="K44:K45"/>
    <mergeCell ref="L44:L45"/>
    <mergeCell ref="M44:M45"/>
    <mergeCell ref="K37:K38"/>
    <mergeCell ref="L37:L38"/>
    <mergeCell ref="K39:K40"/>
    <mergeCell ref="L39:L40"/>
    <mergeCell ref="O37:O38"/>
    <mergeCell ref="M39:M40"/>
    <mergeCell ref="N39:N40"/>
    <mergeCell ref="O39:O40"/>
    <mergeCell ref="M37:M38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N44:N45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M57:M58"/>
    <mergeCell ref="N57:N58"/>
    <mergeCell ref="O57:O58"/>
    <mergeCell ref="I55:I56"/>
    <mergeCell ref="I57:I58"/>
    <mergeCell ref="J57:J58"/>
    <mergeCell ref="K57:K58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L57:L58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G77:G78"/>
    <mergeCell ref="H77:H78"/>
    <mergeCell ref="A75:A76"/>
    <mergeCell ref="B75:B76"/>
    <mergeCell ref="C75:C76"/>
    <mergeCell ref="D75:D76"/>
    <mergeCell ref="E75:E76"/>
    <mergeCell ref="F75:F76"/>
    <mergeCell ref="E79:E80"/>
    <mergeCell ref="F79:F80"/>
    <mergeCell ref="G75:G76"/>
    <mergeCell ref="H75:H76"/>
    <mergeCell ref="A77:A78"/>
    <mergeCell ref="B77:B78"/>
    <mergeCell ref="C77:C78"/>
    <mergeCell ref="D77:D78"/>
    <mergeCell ref="E77:E78"/>
    <mergeCell ref="F77:F78"/>
    <mergeCell ref="G79:G80"/>
    <mergeCell ref="H79:H80"/>
    <mergeCell ref="A81:A82"/>
    <mergeCell ref="B81:B82"/>
    <mergeCell ref="C81:C82"/>
    <mergeCell ref="D81:D82"/>
    <mergeCell ref="A79:A80"/>
    <mergeCell ref="B79:B80"/>
    <mergeCell ref="C79:C80"/>
    <mergeCell ref="D79:D80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0"/>
  <sheetViews>
    <sheetView zoomScalePageLayoutView="0" workbookViewId="0" topLeftCell="A10">
      <selection activeCell="C24" sqref="C24:C2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4" customHeight="1">
      <c r="A1" s="271" t="str">
        <f>HYPERLINK('[2]реквизиты'!$A$2)</f>
        <v>Чемпионат России по САМБО среди женщин</v>
      </c>
      <c r="B1" s="272"/>
      <c r="C1" s="272"/>
      <c r="D1" s="272"/>
      <c r="E1" s="272"/>
      <c r="F1" s="272"/>
      <c r="G1" s="272"/>
    </row>
    <row r="2" spans="1:7" ht="18.75" customHeight="1">
      <c r="A2" s="273" t="str">
        <f>HYPERLINK('[2]реквизиты'!$A$3)</f>
        <v>14-17 июня 2011 г.       г. Краснокамск</v>
      </c>
      <c r="B2" s="274"/>
      <c r="C2" s="274"/>
      <c r="D2" s="274"/>
      <c r="E2" s="274"/>
      <c r="F2" s="274"/>
      <c r="G2" s="274"/>
    </row>
    <row r="3" spans="1:7" ht="24.75" customHeight="1">
      <c r="A3" s="111"/>
      <c r="B3" s="112"/>
      <c r="C3" s="112"/>
      <c r="D3" s="112"/>
      <c r="E3" s="125" t="s">
        <v>155</v>
      </c>
      <c r="F3" s="112"/>
      <c r="G3" s="112"/>
    </row>
    <row r="4" spans="1:7" ht="12.75" customHeight="1">
      <c r="A4" s="223" t="s">
        <v>38</v>
      </c>
      <c r="B4" s="223" t="s">
        <v>0</v>
      </c>
      <c r="C4" s="223" t="s">
        <v>1</v>
      </c>
      <c r="D4" s="223" t="s">
        <v>20</v>
      </c>
      <c r="E4" s="223" t="s">
        <v>21</v>
      </c>
      <c r="F4" s="223" t="s">
        <v>22</v>
      </c>
      <c r="G4" s="223" t="s">
        <v>23</v>
      </c>
    </row>
    <row r="5" spans="1:7" ht="12.75">
      <c r="A5" s="223"/>
      <c r="B5" s="223"/>
      <c r="C5" s="223"/>
      <c r="D5" s="223"/>
      <c r="E5" s="223"/>
      <c r="F5" s="223"/>
      <c r="G5" s="223"/>
    </row>
    <row r="6" spans="1:7" ht="12.75" customHeight="1">
      <c r="A6" s="240">
        <v>1</v>
      </c>
      <c r="B6" s="276">
        <v>1</v>
      </c>
      <c r="C6" s="275" t="s">
        <v>47</v>
      </c>
      <c r="D6" s="268" t="s">
        <v>48</v>
      </c>
      <c r="E6" s="268" t="s">
        <v>49</v>
      </c>
      <c r="F6" s="268" t="s">
        <v>50</v>
      </c>
      <c r="G6" s="268" t="s">
        <v>51</v>
      </c>
    </row>
    <row r="7" spans="1:7" ht="12.75">
      <c r="A7" s="240"/>
      <c r="B7" s="277"/>
      <c r="C7" s="270"/>
      <c r="D7" s="267"/>
      <c r="E7" s="267"/>
      <c r="F7" s="267"/>
      <c r="G7" s="267"/>
    </row>
    <row r="8" spans="1:7" ht="12.75" customHeight="1">
      <c r="A8" s="240">
        <v>2</v>
      </c>
      <c r="B8" s="276">
        <v>2</v>
      </c>
      <c r="C8" s="275" t="s">
        <v>52</v>
      </c>
      <c r="D8" s="268" t="s">
        <v>53</v>
      </c>
      <c r="E8" s="268" t="s">
        <v>54</v>
      </c>
      <c r="F8" s="268" t="s">
        <v>55</v>
      </c>
      <c r="G8" s="268" t="s">
        <v>56</v>
      </c>
    </row>
    <row r="9" spans="1:7" ht="12.75">
      <c r="A9" s="240"/>
      <c r="B9" s="277"/>
      <c r="C9" s="270"/>
      <c r="D9" s="267"/>
      <c r="E9" s="267"/>
      <c r="F9" s="267"/>
      <c r="G9" s="267"/>
    </row>
    <row r="10" spans="1:7" ht="12.75" customHeight="1">
      <c r="A10" s="240">
        <v>3</v>
      </c>
      <c r="B10" s="276">
        <v>3</v>
      </c>
      <c r="C10" s="275" t="s">
        <v>57</v>
      </c>
      <c r="D10" s="268" t="s">
        <v>58</v>
      </c>
      <c r="E10" s="268" t="s">
        <v>59</v>
      </c>
      <c r="F10" s="268"/>
      <c r="G10" s="268" t="s">
        <v>60</v>
      </c>
    </row>
    <row r="11" spans="1:7" ht="12.75">
      <c r="A11" s="240"/>
      <c r="B11" s="277"/>
      <c r="C11" s="270" t="s">
        <v>61</v>
      </c>
      <c r="D11" s="267" t="s">
        <v>62</v>
      </c>
      <c r="E11" s="267" t="s">
        <v>63</v>
      </c>
      <c r="F11" s="267"/>
      <c r="G11" s="267" t="s">
        <v>64</v>
      </c>
    </row>
    <row r="12" spans="1:7" ht="12.75" customHeight="1">
      <c r="A12" s="240">
        <v>4</v>
      </c>
      <c r="B12" s="276">
        <v>4</v>
      </c>
      <c r="C12" s="275" t="s">
        <v>65</v>
      </c>
      <c r="D12" s="268" t="s">
        <v>66</v>
      </c>
      <c r="E12" s="268" t="s">
        <v>67</v>
      </c>
      <c r="F12" s="268" t="s">
        <v>68</v>
      </c>
      <c r="G12" s="268" t="s">
        <v>69</v>
      </c>
    </row>
    <row r="13" spans="1:7" ht="12.75">
      <c r="A13" s="240"/>
      <c r="B13" s="277"/>
      <c r="C13" s="270"/>
      <c r="D13" s="267"/>
      <c r="E13" s="267"/>
      <c r="F13" s="267"/>
      <c r="G13" s="267"/>
    </row>
    <row r="14" spans="1:7" ht="12.75" customHeight="1">
      <c r="A14" s="240">
        <v>5</v>
      </c>
      <c r="B14" s="276">
        <v>5</v>
      </c>
      <c r="C14" s="275" t="s">
        <v>70</v>
      </c>
      <c r="D14" s="268" t="s">
        <v>71</v>
      </c>
      <c r="E14" s="268" t="s">
        <v>72</v>
      </c>
      <c r="F14" s="268"/>
      <c r="G14" s="268" t="s">
        <v>73</v>
      </c>
    </row>
    <row r="15" spans="1:7" ht="12.75">
      <c r="A15" s="240"/>
      <c r="B15" s="277"/>
      <c r="C15" s="270" t="s">
        <v>74</v>
      </c>
      <c r="D15" s="267" t="s">
        <v>75</v>
      </c>
      <c r="E15" s="267" t="s">
        <v>63</v>
      </c>
      <c r="F15" s="267" t="s">
        <v>76</v>
      </c>
      <c r="G15" s="267" t="s">
        <v>77</v>
      </c>
    </row>
    <row r="16" spans="1:7" ht="12.75" customHeight="1">
      <c r="A16" s="240">
        <v>6</v>
      </c>
      <c r="B16" s="276">
        <v>6</v>
      </c>
      <c r="C16" s="275" t="s">
        <v>78</v>
      </c>
      <c r="D16" s="268" t="s">
        <v>79</v>
      </c>
      <c r="E16" s="268" t="s">
        <v>80</v>
      </c>
      <c r="F16" s="268" t="s">
        <v>81</v>
      </c>
      <c r="G16" s="268" t="s">
        <v>82</v>
      </c>
    </row>
    <row r="17" spans="1:7" ht="12.75">
      <c r="A17" s="240"/>
      <c r="B17" s="277"/>
      <c r="C17" s="270"/>
      <c r="D17" s="267"/>
      <c r="E17" s="267"/>
      <c r="F17" s="267"/>
      <c r="G17" s="267"/>
    </row>
    <row r="18" spans="1:7" ht="12.75" customHeight="1">
      <c r="A18" s="240">
        <v>7</v>
      </c>
      <c r="B18" s="276">
        <v>7</v>
      </c>
      <c r="C18" s="275" t="s">
        <v>83</v>
      </c>
      <c r="D18" s="268" t="s">
        <v>84</v>
      </c>
      <c r="E18" s="268" t="s">
        <v>85</v>
      </c>
      <c r="F18" s="268"/>
      <c r="G18" s="268" t="s">
        <v>86</v>
      </c>
    </row>
    <row r="19" spans="1:7" ht="12.75">
      <c r="A19" s="240"/>
      <c r="B19" s="277"/>
      <c r="C19" s="270"/>
      <c r="D19" s="267"/>
      <c r="E19" s="267"/>
      <c r="F19" s="267"/>
      <c r="G19" s="267"/>
    </row>
    <row r="20" spans="1:7" ht="12.75" customHeight="1">
      <c r="A20" s="240">
        <v>8</v>
      </c>
      <c r="B20" s="276">
        <v>8</v>
      </c>
      <c r="C20" s="275" t="s">
        <v>87</v>
      </c>
      <c r="D20" s="268" t="s">
        <v>88</v>
      </c>
      <c r="E20" s="268" t="s">
        <v>89</v>
      </c>
      <c r="F20" s="268" t="s">
        <v>90</v>
      </c>
      <c r="G20" s="268" t="s">
        <v>91</v>
      </c>
    </row>
    <row r="21" spans="1:7" ht="12.75">
      <c r="A21" s="240"/>
      <c r="B21" s="277"/>
      <c r="C21" s="270"/>
      <c r="D21" s="267"/>
      <c r="E21" s="267"/>
      <c r="F21" s="267"/>
      <c r="G21" s="267"/>
    </row>
    <row r="22" spans="1:7" ht="12.75" customHeight="1">
      <c r="A22" s="240">
        <v>9</v>
      </c>
      <c r="B22" s="276">
        <v>9</v>
      </c>
      <c r="C22" s="269" t="s">
        <v>92</v>
      </c>
      <c r="D22" s="266" t="s">
        <v>93</v>
      </c>
      <c r="E22" s="266" t="s">
        <v>94</v>
      </c>
      <c r="F22" s="266" t="s">
        <v>95</v>
      </c>
      <c r="G22" s="266" t="s">
        <v>96</v>
      </c>
    </row>
    <row r="23" spans="1:7" ht="12.75">
      <c r="A23" s="240"/>
      <c r="B23" s="276"/>
      <c r="C23" s="270"/>
      <c r="D23" s="267"/>
      <c r="E23" s="267"/>
      <c r="F23" s="267"/>
      <c r="G23" s="267"/>
    </row>
    <row r="24" spans="1:7" ht="12.75" customHeight="1">
      <c r="A24" s="240">
        <v>10</v>
      </c>
      <c r="B24" s="276">
        <v>10</v>
      </c>
      <c r="C24" s="269" t="s">
        <v>156</v>
      </c>
      <c r="D24" s="266" t="s">
        <v>97</v>
      </c>
      <c r="E24" s="266" t="s">
        <v>98</v>
      </c>
      <c r="F24" s="266" t="s">
        <v>99</v>
      </c>
      <c r="G24" s="266" t="s">
        <v>100</v>
      </c>
    </row>
    <row r="25" spans="1:7" ht="12.75">
      <c r="A25" s="240"/>
      <c r="B25" s="276"/>
      <c r="C25" s="270"/>
      <c r="D25" s="267"/>
      <c r="E25" s="267"/>
      <c r="F25" s="267"/>
      <c r="G25" s="267"/>
    </row>
    <row r="26" spans="1:7" ht="12.75" customHeight="1">
      <c r="A26" s="240">
        <v>11</v>
      </c>
      <c r="B26" s="276">
        <v>11</v>
      </c>
      <c r="C26" s="269" t="s">
        <v>101</v>
      </c>
      <c r="D26" s="266" t="s">
        <v>102</v>
      </c>
      <c r="E26" s="266" t="s">
        <v>103</v>
      </c>
      <c r="F26" s="266" t="s">
        <v>104</v>
      </c>
      <c r="G26" s="266" t="s">
        <v>105</v>
      </c>
    </row>
    <row r="27" spans="1:7" ht="12.75">
      <c r="A27" s="240"/>
      <c r="B27" s="276"/>
      <c r="C27" s="270"/>
      <c r="D27" s="267"/>
      <c r="E27" s="267"/>
      <c r="F27" s="267"/>
      <c r="G27" s="267"/>
    </row>
    <row r="28" spans="1:8" ht="12.75" customHeight="1">
      <c r="A28" s="240">
        <v>12</v>
      </c>
      <c r="B28" s="276">
        <v>12</v>
      </c>
      <c r="C28" s="269" t="s">
        <v>106</v>
      </c>
      <c r="D28" s="266" t="s">
        <v>107</v>
      </c>
      <c r="E28" s="266" t="s">
        <v>108</v>
      </c>
      <c r="F28" s="266" t="s">
        <v>109</v>
      </c>
      <c r="G28" s="266" t="s">
        <v>110</v>
      </c>
      <c r="H28" s="2"/>
    </row>
    <row r="29" spans="1:8" ht="12.75">
      <c r="A29" s="240"/>
      <c r="B29" s="276"/>
      <c r="C29" s="270"/>
      <c r="D29" s="267"/>
      <c r="E29" s="267"/>
      <c r="F29" s="267"/>
      <c r="G29" s="267"/>
      <c r="H29" s="2"/>
    </row>
    <row r="30" spans="1:8" ht="12.75" customHeight="1">
      <c r="A30" s="240">
        <v>13</v>
      </c>
      <c r="B30" s="276">
        <v>13</v>
      </c>
      <c r="C30" s="269" t="s">
        <v>111</v>
      </c>
      <c r="D30" s="266" t="s">
        <v>112</v>
      </c>
      <c r="E30" s="266" t="s">
        <v>80</v>
      </c>
      <c r="F30" s="266" t="s">
        <v>113</v>
      </c>
      <c r="G30" s="266" t="s">
        <v>114</v>
      </c>
      <c r="H30" s="2"/>
    </row>
    <row r="31" spans="1:8" ht="12.75">
      <c r="A31" s="240"/>
      <c r="B31" s="276"/>
      <c r="C31" s="270"/>
      <c r="D31" s="267"/>
      <c r="E31" s="267"/>
      <c r="F31" s="267"/>
      <c r="G31" s="267"/>
      <c r="H31" s="2"/>
    </row>
    <row r="32" spans="1:8" ht="12.75" customHeight="1">
      <c r="A32" s="240">
        <v>14</v>
      </c>
      <c r="B32" s="276">
        <v>14</v>
      </c>
      <c r="C32" s="269" t="s">
        <v>115</v>
      </c>
      <c r="D32" s="266" t="s">
        <v>116</v>
      </c>
      <c r="E32" s="266" t="s">
        <v>117</v>
      </c>
      <c r="F32" s="266" t="s">
        <v>118</v>
      </c>
      <c r="G32" s="266" t="s">
        <v>119</v>
      </c>
      <c r="H32" s="2"/>
    </row>
    <row r="33" spans="1:8" ht="12.75">
      <c r="A33" s="240"/>
      <c r="B33" s="276"/>
      <c r="C33" s="270"/>
      <c r="D33" s="267"/>
      <c r="E33" s="267"/>
      <c r="F33" s="267"/>
      <c r="G33" s="267"/>
      <c r="H33" s="2"/>
    </row>
    <row r="34" spans="1:8" ht="12.75" customHeight="1">
      <c r="A34" s="240">
        <v>15</v>
      </c>
      <c r="B34" s="276">
        <v>15</v>
      </c>
      <c r="C34" s="269" t="s">
        <v>120</v>
      </c>
      <c r="D34" s="266" t="s">
        <v>121</v>
      </c>
      <c r="E34" s="266" t="s">
        <v>122</v>
      </c>
      <c r="F34" s="266"/>
      <c r="G34" s="266" t="s">
        <v>123</v>
      </c>
      <c r="H34" s="2"/>
    </row>
    <row r="35" spans="1:8" ht="12.75">
      <c r="A35" s="240"/>
      <c r="B35" s="276"/>
      <c r="C35" s="270"/>
      <c r="D35" s="267"/>
      <c r="E35" s="267"/>
      <c r="F35" s="267"/>
      <c r="G35" s="267"/>
      <c r="H35" s="2"/>
    </row>
    <row r="36" spans="1:8" ht="12.75" customHeight="1">
      <c r="A36" s="240">
        <v>16</v>
      </c>
      <c r="B36" s="276">
        <v>16</v>
      </c>
      <c r="C36" s="269" t="s">
        <v>124</v>
      </c>
      <c r="D36" s="266" t="s">
        <v>125</v>
      </c>
      <c r="E36" s="266" t="s">
        <v>126</v>
      </c>
      <c r="F36" s="266"/>
      <c r="G36" s="266" t="s">
        <v>127</v>
      </c>
      <c r="H36" s="2"/>
    </row>
    <row r="37" spans="1:8" ht="12.75">
      <c r="A37" s="240"/>
      <c r="B37" s="276"/>
      <c r="C37" s="270" t="s">
        <v>128</v>
      </c>
      <c r="D37" s="267" t="s">
        <v>129</v>
      </c>
      <c r="E37" s="267" t="s">
        <v>130</v>
      </c>
      <c r="F37" s="267" t="s">
        <v>131</v>
      </c>
      <c r="G37" s="267" t="s">
        <v>132</v>
      </c>
      <c r="H37" s="2"/>
    </row>
    <row r="38" spans="1:8" ht="12.75" customHeight="1">
      <c r="A38" s="240">
        <v>17</v>
      </c>
      <c r="B38" s="276">
        <v>17</v>
      </c>
      <c r="C38" s="269" t="s">
        <v>133</v>
      </c>
      <c r="D38" s="266" t="s">
        <v>134</v>
      </c>
      <c r="E38" s="266" t="s">
        <v>135</v>
      </c>
      <c r="F38" s="266"/>
      <c r="G38" s="266" t="s">
        <v>136</v>
      </c>
      <c r="H38" s="2"/>
    </row>
    <row r="39" spans="1:8" ht="12.75">
      <c r="A39" s="240"/>
      <c r="B39" s="276"/>
      <c r="C39" s="270" t="s">
        <v>137</v>
      </c>
      <c r="D39" s="267" t="s">
        <v>138</v>
      </c>
      <c r="E39" s="267" t="s">
        <v>139</v>
      </c>
      <c r="F39" s="267"/>
      <c r="G39" s="267" t="s">
        <v>140</v>
      </c>
      <c r="H39" s="2"/>
    </row>
    <row r="40" spans="1:8" ht="12.75" customHeight="1">
      <c r="A40" s="240">
        <v>18</v>
      </c>
      <c r="B40" s="276">
        <v>18</v>
      </c>
      <c r="C40" s="269" t="s">
        <v>141</v>
      </c>
      <c r="D40" s="266" t="s">
        <v>142</v>
      </c>
      <c r="E40" s="266" t="s">
        <v>143</v>
      </c>
      <c r="F40" s="266" t="s">
        <v>144</v>
      </c>
      <c r="G40" s="266" t="s">
        <v>145</v>
      </c>
      <c r="H40" s="2"/>
    </row>
    <row r="41" spans="1:8" ht="12.75">
      <c r="A41" s="240"/>
      <c r="B41" s="276"/>
      <c r="C41" s="270"/>
      <c r="D41" s="267"/>
      <c r="E41" s="267"/>
      <c r="F41" s="267"/>
      <c r="G41" s="267"/>
      <c r="H41" s="2"/>
    </row>
    <row r="42" spans="1:8" ht="12.75" customHeight="1">
      <c r="A42" s="240">
        <v>19</v>
      </c>
      <c r="B42" s="276">
        <v>19</v>
      </c>
      <c r="C42" s="269" t="s">
        <v>146</v>
      </c>
      <c r="D42" s="266" t="s">
        <v>147</v>
      </c>
      <c r="E42" s="266" t="s">
        <v>148</v>
      </c>
      <c r="F42" s="266"/>
      <c r="G42" s="266" t="s">
        <v>149</v>
      </c>
      <c r="H42" s="2"/>
    </row>
    <row r="43" spans="1:8" ht="12.75">
      <c r="A43" s="240"/>
      <c r="B43" s="276"/>
      <c r="C43" s="270" t="s">
        <v>150</v>
      </c>
      <c r="D43" s="267" t="s">
        <v>151</v>
      </c>
      <c r="E43" s="267" t="s">
        <v>152</v>
      </c>
      <c r="F43" s="267" t="s">
        <v>153</v>
      </c>
      <c r="G43" s="267" t="s">
        <v>154</v>
      </c>
      <c r="H43" s="2"/>
    </row>
    <row r="44" ht="12.75">
      <c r="H44" s="2"/>
    </row>
    <row r="45" spans="1:8" ht="15.75">
      <c r="A45" s="97" t="str">
        <f>HYPERLINK('[2]реквизиты'!$A$6)</f>
        <v>Гл. судья, судья МК</v>
      </c>
      <c r="B45" s="98"/>
      <c r="C45" s="98"/>
      <c r="D45" s="14"/>
      <c r="E45" s="99"/>
      <c r="F45" s="99"/>
      <c r="G45" s="100" t="str">
        <f>HYPERLINK('[2]реквизиты'!$G$6)</f>
        <v>Е.А. Борков</v>
      </c>
      <c r="H45" s="2"/>
    </row>
    <row r="46" spans="1:8" ht="15.75">
      <c r="A46" s="98"/>
      <c r="B46" s="98"/>
      <c r="C46" s="98"/>
      <c r="D46" s="15"/>
      <c r="E46" s="101"/>
      <c r="F46" s="101"/>
      <c r="G46" s="13" t="str">
        <f>HYPERLINK('[2]реквизиты'!$G$7)</f>
        <v>/г. Москва/</v>
      </c>
      <c r="H46" s="2"/>
    </row>
    <row r="47" spans="1:8" ht="12.75">
      <c r="A47" s="102"/>
      <c r="B47" s="102"/>
      <c r="C47" s="102"/>
      <c r="D47" s="103"/>
      <c r="E47" s="103"/>
      <c r="F47" s="103"/>
      <c r="G47" s="14"/>
      <c r="H47" s="2"/>
    </row>
    <row r="48" spans="1:8" ht="15.75">
      <c r="A48" s="97" t="str">
        <f>HYPERLINK('[3]реквизиты'!$A$22)</f>
        <v>Гл. секретарь, судья МК</v>
      </c>
      <c r="B48" s="98"/>
      <c r="C48" s="98"/>
      <c r="D48" s="16"/>
      <c r="E48" s="104"/>
      <c r="F48" s="104"/>
      <c r="G48" s="100" t="str">
        <f>HYPERLINK('[2]реквизиты'!$G$8)</f>
        <v>Р.М. Закиров</v>
      </c>
      <c r="H48" s="2"/>
    </row>
    <row r="49" spans="1:8" ht="12.75">
      <c r="A49" s="102"/>
      <c r="B49" s="102"/>
      <c r="C49" s="102"/>
      <c r="D49" s="14"/>
      <c r="E49" s="14"/>
      <c r="F49" s="14"/>
      <c r="G49" s="13" t="str">
        <f>HYPERLINK('[2]реквизиты'!$G$9)</f>
        <v>/г. Пермь/</v>
      </c>
      <c r="H49" s="2"/>
    </row>
    <row r="50" spans="1:8" ht="12.75">
      <c r="A50" s="262"/>
      <c r="B50" s="262"/>
      <c r="C50" s="262"/>
      <c r="D50" s="262"/>
      <c r="E50" s="262"/>
      <c r="F50" s="262"/>
      <c r="G50" s="262"/>
      <c r="H50" s="2"/>
    </row>
    <row r="51" spans="1:8" ht="12.75">
      <c r="A51" s="262"/>
      <c r="B51" s="262"/>
      <c r="C51" s="262"/>
      <c r="D51" s="262"/>
      <c r="E51" s="262"/>
      <c r="F51" s="262"/>
      <c r="G51" s="262"/>
      <c r="H51" s="2"/>
    </row>
    <row r="52" spans="1:8" ht="12.75">
      <c r="A52" s="262"/>
      <c r="B52" s="262"/>
      <c r="C52" s="262"/>
      <c r="D52" s="262"/>
      <c r="E52" s="262"/>
      <c r="F52" s="262"/>
      <c r="G52" s="248"/>
      <c r="H52" s="2"/>
    </row>
    <row r="53" spans="1:8" ht="12.75">
      <c r="A53" s="262"/>
      <c r="B53" s="262"/>
      <c r="C53" s="262"/>
      <c r="D53" s="262"/>
      <c r="E53" s="262"/>
      <c r="F53" s="262"/>
      <c r="G53" s="248"/>
      <c r="H53" s="2"/>
    </row>
    <row r="54" spans="1:8" ht="12.75">
      <c r="A54" s="262"/>
      <c r="B54" s="262"/>
      <c r="C54" s="262"/>
      <c r="D54" s="262"/>
      <c r="E54" s="262"/>
      <c r="F54" s="262"/>
      <c r="G54" s="262"/>
      <c r="H54" s="2"/>
    </row>
    <row r="55" spans="1:8" ht="12.75">
      <c r="A55" s="262"/>
      <c r="B55" s="262"/>
      <c r="C55" s="262"/>
      <c r="D55" s="262"/>
      <c r="E55" s="262"/>
      <c r="F55" s="262"/>
      <c r="G55" s="262"/>
      <c r="H55" s="2"/>
    </row>
    <row r="56" spans="1:8" ht="12.75">
      <c r="A56" s="262"/>
      <c r="B56" s="262"/>
      <c r="C56" s="262"/>
      <c r="D56" s="262"/>
      <c r="E56" s="262"/>
      <c r="F56" s="262"/>
      <c r="G56" s="248"/>
      <c r="H56" s="2"/>
    </row>
    <row r="57" spans="1:8" ht="12.75">
      <c r="A57" s="262"/>
      <c r="B57" s="262"/>
      <c r="C57" s="262"/>
      <c r="D57" s="262"/>
      <c r="E57" s="262"/>
      <c r="F57" s="262"/>
      <c r="G57" s="248"/>
      <c r="H57" s="2"/>
    </row>
    <row r="58" spans="1:8" ht="12.75">
      <c r="A58" s="262"/>
      <c r="B58" s="262"/>
      <c r="C58" s="262"/>
      <c r="D58" s="262"/>
      <c r="E58" s="262"/>
      <c r="F58" s="262"/>
      <c r="G58" s="262"/>
      <c r="H58" s="2"/>
    </row>
    <row r="59" spans="1:8" ht="12.75">
      <c r="A59" s="262"/>
      <c r="B59" s="262"/>
      <c r="C59" s="262"/>
      <c r="D59" s="262"/>
      <c r="E59" s="262"/>
      <c r="F59" s="262"/>
      <c r="G59" s="262"/>
      <c r="H59" s="2"/>
    </row>
    <row r="60" spans="1:8" ht="12.75">
      <c r="A60" s="262"/>
      <c r="B60" s="262"/>
      <c r="C60" s="262"/>
      <c r="D60" s="262"/>
      <c r="E60" s="262"/>
      <c r="F60" s="262"/>
      <c r="G60" s="248"/>
      <c r="H60" s="2"/>
    </row>
    <row r="61" spans="1:8" ht="12.75">
      <c r="A61" s="262"/>
      <c r="B61" s="262"/>
      <c r="C61" s="262"/>
      <c r="D61" s="262"/>
      <c r="E61" s="262"/>
      <c r="F61" s="262"/>
      <c r="G61" s="248"/>
      <c r="H61" s="2"/>
    </row>
    <row r="62" spans="1:8" ht="12.75">
      <c r="A62" s="262"/>
      <c r="B62" s="262"/>
      <c r="C62" s="262"/>
      <c r="D62" s="262"/>
      <c r="E62" s="262"/>
      <c r="F62" s="262"/>
      <c r="G62" s="262"/>
      <c r="H62" s="2"/>
    </row>
    <row r="63" spans="1:8" ht="12.75">
      <c r="A63" s="262"/>
      <c r="B63" s="262"/>
      <c r="C63" s="262"/>
      <c r="D63" s="262"/>
      <c r="E63" s="262"/>
      <c r="F63" s="262"/>
      <c r="G63" s="262"/>
      <c r="H63" s="2"/>
    </row>
    <row r="64" spans="1:8" ht="12.75">
      <c r="A64" s="262"/>
      <c r="B64" s="262"/>
      <c r="C64" s="262"/>
      <c r="D64" s="262"/>
      <c r="E64" s="262"/>
      <c r="F64" s="262"/>
      <c r="G64" s="248"/>
      <c r="H64" s="2"/>
    </row>
    <row r="65" spans="1:8" ht="12.75">
      <c r="A65" s="262"/>
      <c r="B65" s="262"/>
      <c r="C65" s="262"/>
      <c r="D65" s="262"/>
      <c r="E65" s="262"/>
      <c r="F65" s="262"/>
      <c r="G65" s="248"/>
      <c r="H65" s="2"/>
    </row>
    <row r="66" spans="1:8" ht="12.75">
      <c r="A66" s="262"/>
      <c r="B66" s="262"/>
      <c r="C66" s="262"/>
      <c r="D66" s="262"/>
      <c r="E66" s="262"/>
      <c r="F66" s="262"/>
      <c r="G66" s="262"/>
      <c r="H66" s="2"/>
    </row>
    <row r="67" spans="1:8" ht="12.75">
      <c r="A67" s="262"/>
      <c r="B67" s="262"/>
      <c r="C67" s="262"/>
      <c r="D67" s="262"/>
      <c r="E67" s="262"/>
      <c r="F67" s="262"/>
      <c r="G67" s="262"/>
      <c r="H67" s="2"/>
    </row>
    <row r="68" spans="1:8" ht="12.75">
      <c r="A68" s="262"/>
      <c r="B68" s="262"/>
      <c r="C68" s="262"/>
      <c r="D68" s="262"/>
      <c r="E68" s="262"/>
      <c r="F68" s="262"/>
      <c r="G68" s="248"/>
      <c r="H68" s="2"/>
    </row>
    <row r="69" spans="1:8" ht="12.75">
      <c r="A69" s="262"/>
      <c r="B69" s="262"/>
      <c r="C69" s="262"/>
      <c r="D69" s="262"/>
      <c r="E69" s="262"/>
      <c r="F69" s="262"/>
      <c r="G69" s="248"/>
      <c r="H69" s="2"/>
    </row>
    <row r="70" spans="1:8" ht="12.75">
      <c r="A70" s="262"/>
      <c r="B70" s="262"/>
      <c r="C70" s="262"/>
      <c r="D70" s="262"/>
      <c r="E70" s="262"/>
      <c r="F70" s="262"/>
      <c r="G70" s="262"/>
      <c r="H70" s="2"/>
    </row>
    <row r="71" spans="1:8" ht="12.75">
      <c r="A71" s="262"/>
      <c r="B71" s="262"/>
      <c r="C71" s="262"/>
      <c r="D71" s="262"/>
      <c r="E71" s="262"/>
      <c r="F71" s="262"/>
      <c r="G71" s="262"/>
      <c r="H71" s="2"/>
    </row>
    <row r="72" spans="1:8" ht="12.75">
      <c r="A72" s="262"/>
      <c r="B72" s="262"/>
      <c r="C72" s="262"/>
      <c r="D72" s="262"/>
      <c r="E72" s="262"/>
      <c r="F72" s="262"/>
      <c r="G72" s="248"/>
      <c r="H72" s="2"/>
    </row>
    <row r="73" spans="1:8" ht="12.75">
      <c r="A73" s="262"/>
      <c r="B73" s="262"/>
      <c r="C73" s="262"/>
      <c r="D73" s="262"/>
      <c r="E73" s="262"/>
      <c r="F73" s="262"/>
      <c r="G73" s="248"/>
      <c r="H73" s="2"/>
    </row>
    <row r="74" spans="1:8" ht="12.75">
      <c r="A74" s="262"/>
      <c r="B74" s="262"/>
      <c r="C74" s="262"/>
      <c r="D74" s="262"/>
      <c r="E74" s="262"/>
      <c r="F74" s="262"/>
      <c r="G74" s="262"/>
      <c r="H74" s="2"/>
    </row>
    <row r="75" spans="1:8" ht="12.75">
      <c r="A75" s="262"/>
      <c r="B75" s="262"/>
      <c r="C75" s="262"/>
      <c r="D75" s="262"/>
      <c r="E75" s="262"/>
      <c r="F75" s="262"/>
      <c r="G75" s="262"/>
      <c r="H75" s="2"/>
    </row>
    <row r="76" spans="1:8" ht="12.75">
      <c r="A76" s="262"/>
      <c r="B76" s="262"/>
      <c r="C76" s="262"/>
      <c r="D76" s="262"/>
      <c r="E76" s="262"/>
      <c r="F76" s="262"/>
      <c r="G76" s="248"/>
      <c r="H76" s="2"/>
    </row>
    <row r="77" spans="1:8" ht="12.75">
      <c r="A77" s="262"/>
      <c r="B77" s="262"/>
      <c r="C77" s="262"/>
      <c r="D77" s="262"/>
      <c r="E77" s="262"/>
      <c r="F77" s="262"/>
      <c r="G77" s="248"/>
      <c r="H77" s="2"/>
    </row>
    <row r="78" spans="1:8" ht="12.75">
      <c r="A78" s="262"/>
      <c r="B78" s="262"/>
      <c r="C78" s="262"/>
      <c r="D78" s="262"/>
      <c r="E78" s="262"/>
      <c r="F78" s="262"/>
      <c r="G78" s="262"/>
      <c r="H78" s="2"/>
    </row>
    <row r="79" spans="1:8" ht="12.75">
      <c r="A79" s="262"/>
      <c r="B79" s="262"/>
      <c r="C79" s="262"/>
      <c r="D79" s="262"/>
      <c r="E79" s="262"/>
      <c r="F79" s="262"/>
      <c r="G79" s="262"/>
      <c r="H79" s="2"/>
    </row>
    <row r="80" spans="1:8" ht="12.75">
      <c r="A80" s="262"/>
      <c r="B80" s="262"/>
      <c r="C80" s="262"/>
      <c r="D80" s="262"/>
      <c r="E80" s="262"/>
      <c r="F80" s="262"/>
      <c r="G80" s="248"/>
      <c r="H80" s="2"/>
    </row>
    <row r="81" spans="1:8" ht="12.75">
      <c r="A81" s="262"/>
      <c r="B81" s="262"/>
      <c r="C81" s="262"/>
      <c r="D81" s="262"/>
      <c r="E81" s="262"/>
      <c r="F81" s="262"/>
      <c r="G81" s="248"/>
      <c r="H81" s="2"/>
    </row>
    <row r="82" spans="1:8" ht="12.75">
      <c r="A82" s="262"/>
      <c r="B82" s="262"/>
      <c r="C82" s="262"/>
      <c r="D82" s="262"/>
      <c r="E82" s="262"/>
      <c r="F82" s="262"/>
      <c r="G82" s="262"/>
      <c r="H82" s="2"/>
    </row>
    <row r="83" spans="1:8" ht="12.75">
      <c r="A83" s="262"/>
      <c r="B83" s="262"/>
      <c r="C83" s="262"/>
      <c r="D83" s="262"/>
      <c r="E83" s="262"/>
      <c r="F83" s="262"/>
      <c r="G83" s="262"/>
      <c r="H83" s="2"/>
    </row>
    <row r="84" spans="1:8" ht="12.75">
      <c r="A84" s="262"/>
      <c r="B84" s="262"/>
      <c r="C84" s="262"/>
      <c r="D84" s="262"/>
      <c r="E84" s="262"/>
      <c r="F84" s="262"/>
      <c r="G84" s="248"/>
      <c r="H84" s="2"/>
    </row>
    <row r="85" spans="1:8" ht="12.75">
      <c r="A85" s="262"/>
      <c r="B85" s="262"/>
      <c r="C85" s="262"/>
      <c r="D85" s="262"/>
      <c r="E85" s="262"/>
      <c r="F85" s="262"/>
      <c r="G85" s="248"/>
      <c r="H85" s="2"/>
    </row>
    <row r="86" spans="1:8" ht="12.75">
      <c r="A86" s="262"/>
      <c r="B86" s="262"/>
      <c r="C86" s="262"/>
      <c r="D86" s="262"/>
      <c r="E86" s="262"/>
      <c r="F86" s="262"/>
      <c r="G86" s="262"/>
      <c r="H86" s="2"/>
    </row>
    <row r="87" spans="1:8" ht="12.75">
      <c r="A87" s="262"/>
      <c r="B87" s="262"/>
      <c r="C87" s="262"/>
      <c r="D87" s="262"/>
      <c r="E87" s="262"/>
      <c r="F87" s="262"/>
      <c r="G87" s="262"/>
      <c r="H87" s="2"/>
    </row>
    <row r="88" spans="1:8" ht="12.75">
      <c r="A88" s="262"/>
      <c r="B88" s="262"/>
      <c r="C88" s="262"/>
      <c r="D88" s="262"/>
      <c r="E88" s="262"/>
      <c r="F88" s="262"/>
      <c r="G88" s="248"/>
      <c r="H88" s="2"/>
    </row>
    <row r="89" spans="1:8" ht="12.75">
      <c r="A89" s="262"/>
      <c r="B89" s="262"/>
      <c r="C89" s="262"/>
      <c r="D89" s="262"/>
      <c r="E89" s="262"/>
      <c r="F89" s="262"/>
      <c r="G89" s="248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</sheetData>
  <sheetProtection/>
  <mergeCells count="282">
    <mergeCell ref="E88:E89"/>
    <mergeCell ref="F88:F89"/>
    <mergeCell ref="G88:G89"/>
    <mergeCell ref="C86:C87"/>
    <mergeCell ref="D86:D87"/>
    <mergeCell ref="E86:E87"/>
    <mergeCell ref="F86:F87"/>
    <mergeCell ref="G86:G87"/>
    <mergeCell ref="E84:E85"/>
    <mergeCell ref="C82:C83"/>
    <mergeCell ref="D82:D83"/>
    <mergeCell ref="F84:F85"/>
    <mergeCell ref="G84:G85"/>
    <mergeCell ref="A86:A87"/>
    <mergeCell ref="B86:B87"/>
    <mergeCell ref="A84:A85"/>
    <mergeCell ref="B84:B85"/>
    <mergeCell ref="C84:C85"/>
    <mergeCell ref="A82:A83"/>
    <mergeCell ref="B82:B83"/>
    <mergeCell ref="A88:A89"/>
    <mergeCell ref="B88:B89"/>
    <mergeCell ref="C88:C89"/>
    <mergeCell ref="D88:D89"/>
    <mergeCell ref="D84:D85"/>
    <mergeCell ref="A78:A79"/>
    <mergeCell ref="B78:B79"/>
    <mergeCell ref="C78:C79"/>
    <mergeCell ref="D78:D79"/>
    <mergeCell ref="D80:D81"/>
    <mergeCell ref="A80:A81"/>
    <mergeCell ref="B80:B81"/>
    <mergeCell ref="F80:F81"/>
    <mergeCell ref="C80:C81"/>
    <mergeCell ref="G78:G79"/>
    <mergeCell ref="F82:F83"/>
    <mergeCell ref="G82:G83"/>
    <mergeCell ref="G80:G81"/>
    <mergeCell ref="E78:E79"/>
    <mergeCell ref="F78:F79"/>
    <mergeCell ref="E80:E81"/>
    <mergeCell ref="E82:E8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C70:C71"/>
    <mergeCell ref="D70:D71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2:E63"/>
    <mergeCell ref="F62:F63"/>
    <mergeCell ref="C62:C63"/>
    <mergeCell ref="D62:D63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G40:G41"/>
    <mergeCell ref="E42:E43"/>
    <mergeCell ref="F42:F43"/>
    <mergeCell ref="G42:G43"/>
    <mergeCell ref="A42:A43"/>
    <mergeCell ref="B42:B43"/>
    <mergeCell ref="C42:C43"/>
    <mergeCell ref="D42:D43"/>
    <mergeCell ref="A40:A41"/>
    <mergeCell ref="B40:B41"/>
    <mergeCell ref="E40:E41"/>
    <mergeCell ref="F40:F41"/>
    <mergeCell ref="C40:C41"/>
    <mergeCell ref="D40:D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E32:E33"/>
    <mergeCell ref="F32:F33"/>
    <mergeCell ref="C32:C33"/>
    <mergeCell ref="D32:D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A12:A13"/>
    <mergeCell ref="B12:B13"/>
    <mergeCell ref="E16:E17"/>
    <mergeCell ref="F16:F17"/>
    <mergeCell ref="C16:C17"/>
    <mergeCell ref="D16:D17"/>
    <mergeCell ref="E12:E13"/>
    <mergeCell ref="F12:F13"/>
    <mergeCell ref="C12:C13"/>
    <mergeCell ref="D12:D13"/>
    <mergeCell ref="A10:A11"/>
    <mergeCell ref="B10:B11"/>
    <mergeCell ref="G12:G13"/>
    <mergeCell ref="A14:A15"/>
    <mergeCell ref="B14:B15"/>
    <mergeCell ref="C14:C15"/>
    <mergeCell ref="D14:D15"/>
    <mergeCell ref="E14:E15"/>
    <mergeCell ref="F14:F15"/>
    <mergeCell ref="G14:G15"/>
    <mergeCell ref="A8:A9"/>
    <mergeCell ref="B8:B9"/>
    <mergeCell ref="E8:E9"/>
    <mergeCell ref="F8:F9"/>
    <mergeCell ref="C8:C9"/>
    <mergeCell ref="D8:D9"/>
    <mergeCell ref="E6:E7"/>
    <mergeCell ref="E10:E11"/>
    <mergeCell ref="G8:G9"/>
    <mergeCell ref="A6:A7"/>
    <mergeCell ref="B6:B7"/>
    <mergeCell ref="C6:C7"/>
    <mergeCell ref="D6:D7"/>
    <mergeCell ref="F6:F7"/>
    <mergeCell ref="F10:F11"/>
    <mergeCell ref="G10:G11"/>
    <mergeCell ref="C36:C37"/>
    <mergeCell ref="D36:D37"/>
    <mergeCell ref="A1:G1"/>
    <mergeCell ref="A2:G2"/>
    <mergeCell ref="C28:C29"/>
    <mergeCell ref="D28:D29"/>
    <mergeCell ref="C20:C21"/>
    <mergeCell ref="D20:D21"/>
    <mergeCell ref="C24:C25"/>
    <mergeCell ref="C10:C11"/>
    <mergeCell ref="D24:D25"/>
    <mergeCell ref="E4:E5"/>
    <mergeCell ref="F4:F5"/>
    <mergeCell ref="G4:G5"/>
    <mergeCell ref="A4:A5"/>
    <mergeCell ref="B4:B5"/>
    <mergeCell ref="C4:C5"/>
    <mergeCell ref="D4:D5"/>
    <mergeCell ref="G6:G7"/>
    <mergeCell ref="D10:D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2011-06-16T11:52:22Z</cp:lastPrinted>
  <dcterms:created xsi:type="dcterms:W3CDTF">1996-10-08T23:32:33Z</dcterms:created>
  <dcterms:modified xsi:type="dcterms:W3CDTF">2011-06-16T13:32:47Z</dcterms:modified>
  <cp:category/>
  <cp:version/>
  <cp:contentType/>
  <cp:contentStatus/>
</cp:coreProperties>
</file>