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градной лист" sheetId="1" r:id="rId1"/>
    <sheet name="пр. хода" sheetId="2" r:id="rId2"/>
    <sheet name="Итоговый протокол" sheetId="3" r:id="rId3"/>
    <sheet name="ПОЛУФИНАЛ ФИНАЛ" sheetId="4" r:id="rId4"/>
    <sheet name="круги" sheetId="5" r:id="rId5"/>
    <sheet name="пр.взвешивания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<sst xmlns="http://schemas.openxmlformats.org/spreadsheetml/2006/main" count="353" uniqueCount="177">
  <si>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</si>
  <si>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</si>
  <si>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</si>
  <si>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</si>
  <si>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</si>
  <si>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</si>
  <si>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</si>
  <si>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</si>
  <si>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</si>
  <si>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</si>
  <si>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</si>
  <si>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</si>
  <si>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</si>
  <si>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СОТАВ ПАР ПО КРУГАМ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</si>
  <si>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</si>
  <si>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</si>
  <si>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</si>
  <si>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</si>
  <si>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</si>
  <si>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</si>
  <si>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</si>
  <si>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Дата рожд., разряд</t>
  </si>
  <si>
    <t>Округ, субъект, город, ведомство</t>
  </si>
  <si>
    <t>№ карточки</t>
  </si>
  <si>
    <t>Тренер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</si>
  <si>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</si>
  <si>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</si>
  <si>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</si>
  <si>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</si>
  <si>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</si>
  <si>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</si>
  <si>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</si>
  <si>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</si>
  <si>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Занятое место</t>
  </si>
  <si>
    <t>№ п\п</t>
  </si>
  <si>
    <t>СОСТАВ ПАР ПО КРУГАМ</t>
  </si>
  <si>
    <t xml:space="preserve">ПРОТОКОЛ ХОДА СОРЕВНОВАНИЙ       </t>
  </si>
  <si>
    <t>ИТОГОВЫЙ ПРОТОКОЛ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</si>
  <si>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</si>
  <si>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</si>
  <si>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</si>
  <si>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</si>
  <si>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</si>
  <si>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</si>
  <si>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</si>
  <si>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ФЕДОТОВА Ирина Ильинична</t>
  </si>
  <si>
    <t>01.03.87 мс</t>
  </si>
  <si>
    <t>СФО Бурятия Улан-Удэ МО</t>
  </si>
  <si>
    <t>Санжиев ТЖ Серебренников ВВ</t>
  </si>
  <si>
    <t>ПАК Елена Игоревна</t>
  </si>
  <si>
    <t>10.03.80 мс</t>
  </si>
  <si>
    <t>ЦФО Тульская Тула МО</t>
  </si>
  <si>
    <t>000630  7002670416</t>
  </si>
  <si>
    <t>Сидякин ЕВ</t>
  </si>
  <si>
    <t>БОНДАРЕВА Елена Борисовна</t>
  </si>
  <si>
    <t>07.06.85 змс</t>
  </si>
  <si>
    <t xml:space="preserve">МОСКВА  С-70 Д </t>
  </si>
  <si>
    <t>000527  2205647057</t>
  </si>
  <si>
    <t>Береснев СН Ходырев АН, Ханбабаев РК</t>
  </si>
  <si>
    <t>Рявина Екатерина Александровна</t>
  </si>
  <si>
    <t>30.07.87 кмс</t>
  </si>
  <si>
    <t>СФО Новосибирская Новосибирск МО</t>
  </si>
  <si>
    <t>Мезенин АИ, Матвеев АБ, Орлов АА</t>
  </si>
  <si>
    <t>ЕЛИСТРАТОВА Анна Николаевна</t>
  </si>
  <si>
    <t>15.09.91 КМС</t>
  </si>
  <si>
    <t>ЦФО Тверская Конаково МО</t>
  </si>
  <si>
    <t>000745</t>
  </si>
  <si>
    <t>Опара АИ</t>
  </si>
  <si>
    <t>ХМЕЛЕВА Евгения Павловна</t>
  </si>
  <si>
    <t>23.03.86 мс</t>
  </si>
  <si>
    <t>ЦФО Псковская обл РССС</t>
  </si>
  <si>
    <t>Хмелев ПИ, Петров АБ</t>
  </si>
  <si>
    <t>ЕГОРОВА Валерия Анатольевна</t>
  </si>
  <si>
    <t>21.05.92 1</t>
  </si>
  <si>
    <t>СЗФО Новгородская МО</t>
  </si>
  <si>
    <t>12047</t>
  </si>
  <si>
    <t>Нилогов ВВ</t>
  </si>
  <si>
    <t>Козлова Мария Александровна</t>
  </si>
  <si>
    <t>10.04.92 кмс</t>
  </si>
  <si>
    <t>Москва МКС</t>
  </si>
  <si>
    <t>Матюшенский АВ, Проскура МА, Шмаков ОВ</t>
  </si>
  <si>
    <t>ЕРМАКОВА Елена Викторовна</t>
  </si>
  <si>
    <t>13.02.1991,1</t>
  </si>
  <si>
    <t>Мурманская, Апатиты, ФСПО</t>
  </si>
  <si>
    <t>008394</t>
  </si>
  <si>
    <t>Парсаев ЕА Новиков ДЛ</t>
  </si>
  <si>
    <t>ДУБИНИНА Елена Владимировна</t>
  </si>
  <si>
    <t>11.08.87 мс</t>
  </si>
  <si>
    <t>ЦФО Брянская Брянск ЛОК</t>
  </si>
  <si>
    <t xml:space="preserve">Северюхина ОМ  </t>
  </si>
  <si>
    <t>ШАЙДУРОВА Олеся Сергеевна</t>
  </si>
  <si>
    <t>12.09.89 мс</t>
  </si>
  <si>
    <t>ПФО Пермский Лысьва  МО</t>
  </si>
  <si>
    <t>000893</t>
  </si>
  <si>
    <t>Тужин ВЧ Угольников ВА</t>
  </si>
  <si>
    <t>РУБЕЛЬ Полина Валентиновна</t>
  </si>
  <si>
    <t>28.06.86 мсмк</t>
  </si>
  <si>
    <t>ДВФО Приморский Владивосток УФК и С</t>
  </si>
  <si>
    <t>000617    0505224671</t>
  </si>
  <si>
    <t>Леонтьев ЮА Фалеева ОА</t>
  </si>
  <si>
    <t>ГАЛКИНА Елена Сергеевна</t>
  </si>
  <si>
    <t>06.02.85 мс</t>
  </si>
  <si>
    <t>СФО Кемеровская Новокузнецк</t>
  </si>
  <si>
    <t>Фандюшина ИА</t>
  </si>
  <si>
    <t>ЕВГЕНЬЕВА Валентина Эдуардовна</t>
  </si>
  <si>
    <t>28.08.91 кмс</t>
  </si>
  <si>
    <t>ЮФО Краснодар МО</t>
  </si>
  <si>
    <t>000763</t>
  </si>
  <si>
    <t>Николаев АН</t>
  </si>
  <si>
    <t>ФЕДОРОВА Ксения Михайловна</t>
  </si>
  <si>
    <t>14.04.85 мс</t>
  </si>
  <si>
    <t>С.Петербург ПР</t>
  </si>
  <si>
    <t>000421  4704973932.</t>
  </si>
  <si>
    <t>Еремина ЕП Еремин АИ</t>
  </si>
  <si>
    <t>АРУТЮНЯН Гаянэ Вагинаковна</t>
  </si>
  <si>
    <t>Москва Москомспорт</t>
  </si>
  <si>
    <t>0003637</t>
  </si>
  <si>
    <t xml:space="preserve">Сабуров АЛ Шмаков ОВ Дугаева НС </t>
  </si>
  <si>
    <t>РАЗВАЛЯЕВА Дарья Сергеевна</t>
  </si>
  <si>
    <t>30.10.89 МС</t>
  </si>
  <si>
    <t>ПФО Саратовская Саратов ПР</t>
  </si>
  <si>
    <t>Разваляев АН. Васильев ВП</t>
  </si>
  <si>
    <t>ГУДКОВА Евгения Алекандровна</t>
  </si>
  <si>
    <t>23.01.89 кмс</t>
  </si>
  <si>
    <t>Москва Д</t>
  </si>
  <si>
    <t>003176</t>
  </si>
  <si>
    <t>Миронов АО Репушко ДА</t>
  </si>
  <si>
    <t>БОРИСОВА Зинаида Петровна</t>
  </si>
  <si>
    <t>28.08.82 мсмк</t>
  </si>
  <si>
    <t>ЦФО Бррянская Брянск ЛОК</t>
  </si>
  <si>
    <t>000602   1502809458.</t>
  </si>
  <si>
    <t>Кацанашвили ОМ Исаева ЕВ</t>
  </si>
  <si>
    <t>МОЛЧАНОВА Мария Владимировна</t>
  </si>
  <si>
    <t>24.01.88 мсмк</t>
  </si>
  <si>
    <t>ПФО Пермский Краснокамск Д</t>
  </si>
  <si>
    <t>000532</t>
  </si>
  <si>
    <t>Мухаметшин РГ</t>
  </si>
  <si>
    <t>ИВАНОВА Елена Геннадьнвна</t>
  </si>
  <si>
    <t>15.05.87 кмс</t>
  </si>
  <si>
    <t>СЗФО Псковская Псков РССС</t>
  </si>
  <si>
    <t>008995   5806893724</t>
  </si>
  <si>
    <t>Алекминский ДС, Михайлов ДВ</t>
  </si>
  <si>
    <t>БАЙКОВА Татьяна Васильевна</t>
  </si>
  <si>
    <t>01.04.91  кмс</t>
  </si>
  <si>
    <t>ЦФО Московская  Мытищи МО</t>
  </si>
  <si>
    <t>000779</t>
  </si>
  <si>
    <t>Гончаров ЮС</t>
  </si>
  <si>
    <t>САРКИСЯН Офелия Самвеловна</t>
  </si>
  <si>
    <t>02.10.92 КМС</t>
  </si>
  <si>
    <t>ЦФО Владимирская Муром МО</t>
  </si>
  <si>
    <t>000737</t>
  </si>
  <si>
    <t xml:space="preserve">Роганов АФ  </t>
  </si>
  <si>
    <t>в.к.   48       кг.</t>
  </si>
  <si>
    <t>3</t>
  </si>
  <si>
    <t>2,17</t>
  </si>
  <si>
    <t>0</t>
  </si>
  <si>
    <t>1,20</t>
  </si>
  <si>
    <t>4</t>
  </si>
  <si>
    <t>2,30</t>
  </si>
  <si>
    <t>3,05</t>
  </si>
  <si>
    <t>3,20</t>
  </si>
  <si>
    <t>1.20</t>
  </si>
  <si>
    <t>3.2 0</t>
  </si>
  <si>
    <t>1</t>
  </si>
  <si>
    <t>2</t>
  </si>
  <si>
    <t>3,30</t>
  </si>
  <si>
    <t>3.20</t>
  </si>
  <si>
    <t>3.10</t>
  </si>
  <si>
    <t>2.20</t>
  </si>
  <si>
    <t>3/0</t>
  </si>
  <si>
    <t>3\0</t>
  </si>
  <si>
    <t>27.06.84 мсмк</t>
  </si>
  <si>
    <t>5-6</t>
  </si>
  <si>
    <t>7-8</t>
  </si>
  <si>
    <t>9-12</t>
  </si>
  <si>
    <t>13-16</t>
  </si>
  <si>
    <t>17-18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</si>
</sst>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5" fillId="0" borderId="21" xfId="42" applyNumberFormat="1" applyFont="1" applyFill="1" applyBorder="1" applyAlignment="1" applyProtection="1">
      <alignment horizontal="center"/>
      <protection/>
    </xf>
    <xf numFmtId="49" fontId="5" fillId="0" borderId="22" xfId="42" applyNumberFormat="1" applyFont="1" applyFill="1" applyBorder="1" applyAlignment="1" applyProtection="1">
      <alignment horizontal="center"/>
      <protection/>
    </xf>
    <xf numFmtId="49" fontId="3" fillId="0" borderId="18" xfId="42" applyNumberFormat="1" applyFont="1" applyFill="1" applyBorder="1" applyAlignment="1" applyProtection="1">
      <alignment horizontal="center"/>
      <protection/>
    </xf>
    <xf numFmtId="49" fontId="3" fillId="33" borderId="19" xfId="0" applyNumberFormat="1" applyFont="1" applyFill="1" applyBorder="1" applyAlignment="1">
      <alignment horizontal="center"/>
    </xf>
    <xf numFmtId="49" fontId="3" fillId="0" borderId="19" xfId="42" applyNumberFormat="1" applyFont="1" applyFill="1" applyBorder="1" applyAlignment="1" applyProtection="1">
      <alignment horizontal="center"/>
      <protection/>
    </xf>
    <xf numFmtId="49" fontId="3" fillId="0" borderId="20" xfId="42" applyNumberFormat="1" applyFont="1" applyFill="1" applyBorder="1" applyAlignment="1" applyProtection="1">
      <alignment horizontal="center"/>
      <protection/>
    </xf>
    <xf numFmtId="49" fontId="5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3" fillId="33" borderId="25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33" borderId="27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9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0" xfId="42" applyFont="1" applyAlignment="1" applyProtection="1">
      <alignment vertical="center" wrapText="1"/>
      <protection/>
    </xf>
    <xf numFmtId="49" fontId="5" fillId="33" borderId="30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49" fontId="3" fillId="0" borderId="14" xfId="42" applyNumberFormat="1" applyFont="1" applyFill="1" applyBorder="1" applyAlignment="1" applyProtection="1">
      <alignment horizontal="center"/>
      <protection/>
    </xf>
    <xf numFmtId="49" fontId="3" fillId="0" borderId="31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49" fontId="3" fillId="0" borderId="26" xfId="42" applyNumberFormat="1" applyFont="1" applyFill="1" applyBorder="1" applyAlignment="1" applyProtection="1">
      <alignment horizontal="center"/>
      <protection/>
    </xf>
    <xf numFmtId="2" fontId="3" fillId="33" borderId="30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5" fillId="33" borderId="21" xfId="0" applyNumberFormat="1" applyFont="1" applyFill="1" applyBorder="1" applyAlignment="1">
      <alignment horizontal="center"/>
    </xf>
    <xf numFmtId="2" fontId="3" fillId="0" borderId="14" xfId="42" applyNumberFormat="1" applyFont="1" applyFill="1" applyBorder="1" applyAlignment="1" applyProtection="1">
      <alignment horizontal="center"/>
      <protection/>
    </xf>
    <xf numFmtId="2" fontId="3" fillId="33" borderId="19" xfId="0" applyNumberFormat="1" applyFont="1" applyFill="1" applyBorder="1" applyAlignment="1">
      <alignment horizontal="center"/>
    </xf>
    <xf numFmtId="2" fontId="3" fillId="0" borderId="19" xfId="42" applyNumberFormat="1" applyFont="1" applyFill="1" applyBorder="1" applyAlignment="1" applyProtection="1">
      <alignment horizontal="center"/>
      <protection/>
    </xf>
    <xf numFmtId="2" fontId="3" fillId="0" borderId="20" xfId="42" applyNumberFormat="1" applyFont="1" applyFill="1" applyBorder="1" applyAlignment="1" applyProtection="1">
      <alignment horizontal="center"/>
      <protection/>
    </xf>
    <xf numFmtId="2" fontId="3" fillId="33" borderId="21" xfId="0" applyNumberFormat="1" applyFont="1" applyFill="1" applyBorder="1" applyAlignment="1">
      <alignment horizontal="center"/>
    </xf>
    <xf numFmtId="2" fontId="3" fillId="33" borderId="25" xfId="0" applyNumberFormat="1" applyFont="1" applyFill="1" applyBorder="1" applyAlignment="1">
      <alignment horizontal="center"/>
    </xf>
    <xf numFmtId="2" fontId="3" fillId="0" borderId="31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32" xfId="42" applyNumberFormat="1" applyFont="1" applyFill="1" applyBorder="1" applyAlignment="1" applyProtection="1">
      <alignment horizontal="center"/>
      <protection/>
    </xf>
    <xf numFmtId="49" fontId="3" fillId="33" borderId="33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3" fillId="33" borderId="24" xfId="0" applyNumberFormat="1" applyFont="1" applyFill="1" applyBorder="1" applyAlignment="1">
      <alignment horizontal="center"/>
    </xf>
    <xf numFmtId="0" fontId="5" fillId="0" borderId="21" xfId="42" applyNumberFormat="1" applyFont="1" applyFill="1" applyBorder="1" applyAlignment="1" applyProtection="1">
      <alignment horizontal="center"/>
      <protection/>
    </xf>
    <xf numFmtId="0" fontId="5" fillId="0" borderId="34" xfId="42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5" fillId="0" borderId="10" xfId="42" applyNumberFormat="1" applyFont="1" applyFill="1" applyBorder="1" applyAlignment="1" applyProtection="1">
      <alignment horizontal="center"/>
      <protection/>
    </xf>
    <xf numFmtId="0" fontId="5" fillId="33" borderId="21" xfId="0" applyNumberFormat="1" applyFont="1" applyFill="1" applyBorder="1" applyAlignment="1">
      <alignment horizontal="center"/>
    </xf>
    <xf numFmtId="0" fontId="3" fillId="0" borderId="14" xfId="42" applyNumberFormat="1" applyFont="1" applyFill="1" applyBorder="1" applyAlignment="1" applyProtection="1">
      <alignment horizontal="center"/>
      <protection/>
    </xf>
    <xf numFmtId="0" fontId="3" fillId="33" borderId="19" xfId="0" applyNumberFormat="1" applyFont="1" applyFill="1" applyBorder="1" applyAlignment="1">
      <alignment horizontal="center"/>
    </xf>
    <xf numFmtId="0" fontId="3" fillId="0" borderId="19" xfId="42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5" fillId="0" borderId="22" xfId="42" applyNumberFormat="1" applyFont="1" applyFill="1" applyBorder="1" applyAlignment="1" applyProtection="1">
      <alignment horizontal="center"/>
      <protection/>
    </xf>
    <xf numFmtId="0" fontId="3" fillId="0" borderId="20" xfId="42" applyNumberFormat="1" applyFont="1" applyFill="1" applyBorder="1" applyAlignment="1" applyProtection="1">
      <alignment horizontal="center"/>
      <protection/>
    </xf>
    <xf numFmtId="0" fontId="3" fillId="33" borderId="27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5" fillId="33" borderId="30" xfId="0" applyNumberFormat="1" applyFont="1" applyFill="1" applyBorder="1" applyAlignment="1">
      <alignment horizontal="center"/>
    </xf>
    <xf numFmtId="0" fontId="5" fillId="0" borderId="35" xfId="0" applyNumberFormat="1" applyFont="1" applyFill="1" applyBorder="1" applyAlignment="1">
      <alignment horizontal="center"/>
    </xf>
    <xf numFmtId="0" fontId="3" fillId="33" borderId="25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36" xfId="42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3" fillId="33" borderId="21" xfId="0" applyNumberFormat="1" applyFont="1" applyFill="1" applyBorder="1" applyAlignment="1">
      <alignment horizontal="center"/>
    </xf>
    <xf numFmtId="0" fontId="3" fillId="33" borderId="24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3" fillId="0" borderId="26" xfId="42" applyNumberFormat="1" applyFont="1" applyFill="1" applyBorder="1" applyAlignment="1" applyProtection="1">
      <alignment horizontal="center"/>
      <protection/>
    </xf>
    <xf numFmtId="0" fontId="3" fillId="33" borderId="31" xfId="0" applyNumberFormat="1" applyFont="1" applyFill="1" applyBorder="1" applyAlignment="1">
      <alignment horizontal="center"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42" applyFont="1" applyAlignment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25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49" fontId="3" fillId="33" borderId="30" xfId="0" applyNumberFormat="1" applyFont="1" applyFill="1" applyBorder="1" applyAlignment="1">
      <alignment horizontal="center"/>
    </xf>
    <xf numFmtId="0" fontId="5" fillId="0" borderId="28" xfId="42" applyNumberFormat="1" applyFont="1" applyFill="1" applyBorder="1" applyAlignment="1" applyProtection="1">
      <alignment horizontal="center"/>
      <protection/>
    </xf>
    <xf numFmtId="0" fontId="3" fillId="0" borderId="31" xfId="42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Alignment="1">
      <alignment/>
    </xf>
    <xf numFmtId="0" fontId="2" fillId="0" borderId="0" xfId="42" applyFont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42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23" fillId="0" borderId="0" xfId="0" applyFont="1" applyAlignment="1">
      <alignment/>
    </xf>
    <xf numFmtId="49" fontId="5" fillId="0" borderId="35" xfId="0" applyNumberFormat="1" applyFont="1" applyFill="1" applyBorder="1" applyAlignment="1">
      <alignment horizontal="center"/>
    </xf>
    <xf numFmtId="49" fontId="5" fillId="0" borderId="10" xfId="42" applyNumberFormat="1" applyFont="1" applyFill="1" applyBorder="1" applyAlignment="1" applyProtection="1">
      <alignment horizontal="center"/>
      <protection/>
    </xf>
    <xf numFmtId="0" fontId="5" fillId="0" borderId="37" xfId="42" applyNumberFormat="1" applyFont="1" applyFill="1" applyBorder="1" applyAlignment="1" applyProtection="1">
      <alignment horizontal="center"/>
      <protection/>
    </xf>
    <xf numFmtId="1" fontId="5" fillId="0" borderId="17" xfId="0" applyNumberFormat="1" applyFont="1" applyFill="1" applyBorder="1" applyAlignment="1">
      <alignment horizontal="center"/>
    </xf>
    <xf numFmtId="1" fontId="5" fillId="0" borderId="10" xfId="42" applyNumberFormat="1" applyFont="1" applyFill="1" applyBorder="1" applyAlignment="1" applyProtection="1">
      <alignment horizontal="center"/>
      <protection/>
    </xf>
    <xf numFmtId="1" fontId="5" fillId="0" borderId="22" xfId="42" applyNumberFormat="1" applyFont="1" applyFill="1" applyBorder="1" applyAlignment="1" applyProtection="1">
      <alignment horizontal="center"/>
      <protection/>
    </xf>
    <xf numFmtId="1" fontId="5" fillId="0" borderId="24" xfId="0" applyNumberFormat="1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1" fontId="5" fillId="0" borderId="21" xfId="42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5" fillId="34" borderId="40" xfId="42" applyFont="1" applyFill="1" applyBorder="1" applyAlignment="1" applyProtection="1">
      <alignment horizontal="center" vertical="center" wrapText="1"/>
      <protection/>
    </xf>
    <xf numFmtId="0" fontId="15" fillId="34" borderId="41" xfId="42" applyFont="1" applyFill="1" applyBorder="1" applyAlignment="1" applyProtection="1">
      <alignment horizontal="center" vertical="center" wrapText="1"/>
      <protection/>
    </xf>
    <xf numFmtId="0" fontId="15" fillId="34" borderId="42" xfId="42" applyFont="1" applyFill="1" applyBorder="1" applyAlignment="1" applyProtection="1">
      <alignment horizontal="center" vertical="center" wrapText="1"/>
      <protection/>
    </xf>
    <xf numFmtId="0" fontId="0" fillId="0" borderId="30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5" borderId="40" xfId="42" applyFont="1" applyFill="1" applyBorder="1" applyAlignment="1" applyProtection="1">
      <alignment horizontal="center" vertical="center"/>
      <protection/>
    </xf>
    <xf numFmtId="0" fontId="18" fillId="35" borderId="41" xfId="42" applyFont="1" applyFill="1" applyBorder="1" applyAlignment="1" applyProtection="1">
      <alignment horizontal="center" vertical="center"/>
      <protection/>
    </xf>
    <xf numFmtId="0" fontId="18" fillId="35" borderId="42" xfId="42" applyFont="1" applyFill="1" applyBorder="1" applyAlignment="1" applyProtection="1">
      <alignment horizontal="center" vertical="center"/>
      <protection/>
    </xf>
    <xf numFmtId="0" fontId="19" fillId="36" borderId="33" xfId="0" applyFont="1" applyFill="1" applyBorder="1" applyAlignment="1">
      <alignment horizontal="center" vertical="center"/>
    </xf>
    <xf numFmtId="0" fontId="19" fillId="36" borderId="23" xfId="0" applyFont="1" applyFill="1" applyBorder="1" applyAlignment="1">
      <alignment horizontal="center" vertical="center"/>
    </xf>
    <xf numFmtId="0" fontId="19" fillId="36" borderId="32" xfId="0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9" fillId="37" borderId="33" xfId="0" applyFont="1" applyFill="1" applyBorder="1" applyAlignment="1">
      <alignment horizontal="center" vertical="center"/>
    </xf>
    <xf numFmtId="0" fontId="19" fillId="37" borderId="23" xfId="0" applyFont="1" applyFill="1" applyBorder="1" applyAlignment="1">
      <alignment horizontal="center" vertical="center"/>
    </xf>
    <xf numFmtId="0" fontId="19" fillId="37" borderId="32" xfId="0" applyFont="1" applyFill="1" applyBorder="1" applyAlignment="1">
      <alignment horizontal="center" vertical="center"/>
    </xf>
    <xf numFmtId="0" fontId="19" fillId="35" borderId="33" xfId="0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center" vertical="center"/>
    </xf>
    <xf numFmtId="0" fontId="19" fillId="35" borderId="32" xfId="0" applyFont="1" applyFill="1" applyBorder="1" applyAlignment="1">
      <alignment horizontal="center" vertical="center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38" borderId="40" xfId="42" applyNumberFormat="1" applyFont="1" applyFill="1" applyBorder="1" applyAlignment="1" applyProtection="1">
      <alignment horizontal="center" vertical="center" wrapText="1"/>
      <protection/>
    </xf>
    <xf numFmtId="0" fontId="2" fillId="38" borderId="41" xfId="42" applyNumberFormat="1" applyFont="1" applyFill="1" applyBorder="1" applyAlignment="1" applyProtection="1">
      <alignment horizontal="center" vertical="center" wrapText="1"/>
      <protection/>
    </xf>
    <xf numFmtId="0" fontId="2" fillId="38" borderId="42" xfId="42" applyNumberFormat="1" applyFont="1" applyFill="1" applyBorder="1" applyAlignment="1" applyProtection="1">
      <alignment horizontal="center" vertical="center" wrapText="1"/>
      <protection/>
    </xf>
    <xf numFmtId="0" fontId="9" fillId="0" borderId="31" xfId="42" applyFont="1" applyBorder="1" applyAlignment="1" applyProtection="1">
      <alignment horizontal="center" vertical="center" wrapText="1"/>
      <protection/>
    </xf>
    <xf numFmtId="0" fontId="14" fillId="39" borderId="40" xfId="42" applyFont="1" applyFill="1" applyBorder="1" applyAlignment="1" applyProtection="1">
      <alignment horizontal="center" vertical="center"/>
      <protection/>
    </xf>
    <xf numFmtId="0" fontId="14" fillId="39" borderId="41" xfId="0" applyFont="1" applyFill="1" applyBorder="1" applyAlignment="1">
      <alignment horizontal="center" vertical="center"/>
    </xf>
    <xf numFmtId="0" fontId="14" fillId="39" borderId="42" xfId="0" applyFont="1" applyFill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3" fillId="0" borderId="46" xfId="42" applyFont="1" applyBorder="1" applyAlignment="1" applyProtection="1">
      <alignment horizontal="left" vertical="center" wrapText="1"/>
      <protection/>
    </xf>
    <xf numFmtId="0" fontId="5" fillId="0" borderId="46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 wrapText="1"/>
    </xf>
    <xf numFmtId="0" fontId="3" fillId="0" borderId="47" xfId="42" applyFont="1" applyBorder="1" applyAlignment="1" applyProtection="1">
      <alignment horizontal="left" vertical="center" wrapText="1"/>
      <protection/>
    </xf>
    <xf numFmtId="0" fontId="5" fillId="0" borderId="47" xfId="0" applyFont="1" applyBorder="1" applyAlignment="1">
      <alignment horizontal="left" vertical="center" wrapText="1"/>
    </xf>
    <xf numFmtId="0" fontId="3" fillId="0" borderId="48" xfId="42" applyFont="1" applyBorder="1" applyAlignment="1" applyProtection="1">
      <alignment horizontal="left" vertical="center" wrapText="1"/>
      <protection/>
    </xf>
    <xf numFmtId="0" fontId="0" fillId="0" borderId="49" xfId="0" applyBorder="1" applyAlignment="1">
      <alignment/>
    </xf>
    <xf numFmtId="0" fontId="23" fillId="0" borderId="50" xfId="42" applyFont="1" applyBorder="1" applyAlignment="1" applyProtection="1">
      <alignment horizontal="left" vertical="center" wrapText="1"/>
      <protection/>
    </xf>
    <xf numFmtId="0" fontId="24" fillId="0" borderId="50" xfId="0" applyFont="1" applyBorder="1" applyAlignment="1">
      <alignment horizontal="left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left" vertical="center" wrapText="1"/>
    </xf>
    <xf numFmtId="0" fontId="24" fillId="0" borderId="54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center" vertical="center" wrapText="1"/>
    </xf>
    <xf numFmtId="0" fontId="3" fillId="0" borderId="56" xfId="42" applyFont="1" applyBorder="1" applyAlignment="1" applyProtection="1">
      <alignment horizontal="left" vertical="center" wrapText="1"/>
      <protection/>
    </xf>
    <xf numFmtId="49" fontId="5" fillId="0" borderId="57" xfId="0" applyNumberFormat="1" applyFont="1" applyBorder="1" applyAlignment="1">
      <alignment horizontal="center" vertical="center" wrapText="1"/>
    </xf>
    <xf numFmtId="0" fontId="23" fillId="0" borderId="58" xfId="42" applyFont="1" applyBorder="1" applyAlignment="1" applyProtection="1">
      <alignment horizontal="left" vertical="center" wrapText="1"/>
      <protection/>
    </xf>
    <xf numFmtId="49" fontId="5" fillId="0" borderId="45" xfId="0" applyNumberFormat="1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0" fontId="3" fillId="0" borderId="55" xfId="42" applyFont="1" applyBorder="1" applyAlignment="1" applyProtection="1">
      <alignment horizontal="left" vertical="center" wrapText="1"/>
      <protection/>
    </xf>
    <xf numFmtId="0" fontId="5" fillId="0" borderId="59" xfId="0" applyNumberFormat="1" applyFont="1" applyBorder="1" applyAlignment="1">
      <alignment horizontal="center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22" fillId="0" borderId="46" xfId="42" applyFont="1" applyBorder="1" applyAlignment="1" applyProtection="1">
      <alignment horizontal="left" vertical="center" wrapText="1"/>
      <protection/>
    </xf>
    <xf numFmtId="0" fontId="25" fillId="0" borderId="46" xfId="0" applyFont="1" applyBorder="1" applyAlignment="1">
      <alignment horizontal="left" vertical="center" wrapText="1"/>
    </xf>
    <xf numFmtId="0" fontId="25" fillId="0" borderId="53" xfId="0" applyFont="1" applyBorder="1" applyAlignment="1">
      <alignment horizontal="left" vertical="center" wrapText="1"/>
    </xf>
    <xf numFmtId="0" fontId="5" fillId="0" borderId="57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2" fillId="0" borderId="50" xfId="42" applyFont="1" applyBorder="1" applyAlignment="1" applyProtection="1">
      <alignment horizontal="left" vertical="center" wrapText="1"/>
      <protection/>
    </xf>
    <xf numFmtId="0" fontId="25" fillId="0" borderId="50" xfId="0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22" fillId="0" borderId="56" xfId="42" applyFont="1" applyBorder="1" applyAlignment="1" applyProtection="1">
      <alignment horizontal="left" vertical="center" wrapText="1"/>
      <protection/>
    </xf>
    <xf numFmtId="0" fontId="22" fillId="0" borderId="58" xfId="42" applyFont="1" applyBorder="1" applyAlignment="1" applyProtection="1">
      <alignment horizontal="left" vertical="center" wrapText="1"/>
      <protection/>
    </xf>
    <xf numFmtId="0" fontId="5" fillId="0" borderId="62" xfId="0" applyNumberFormat="1" applyFont="1" applyBorder="1" applyAlignment="1">
      <alignment horizontal="center" vertical="center" wrapText="1"/>
    </xf>
    <xf numFmtId="0" fontId="25" fillId="0" borderId="54" xfId="0" applyFont="1" applyBorder="1" applyAlignment="1">
      <alignment horizontal="left" vertical="center" wrapText="1"/>
    </xf>
    <xf numFmtId="0" fontId="22" fillId="0" borderId="48" xfId="42" applyFont="1" applyBorder="1" applyAlignment="1" applyProtection="1">
      <alignment horizontal="left" vertical="center" wrapText="1"/>
      <protection/>
    </xf>
    <xf numFmtId="0" fontId="6" fillId="0" borderId="63" xfId="0" applyFont="1" applyBorder="1" applyAlignment="1">
      <alignment/>
    </xf>
    <xf numFmtId="0" fontId="22" fillId="0" borderId="64" xfId="42" applyFont="1" applyBorder="1" applyAlignment="1" applyProtection="1">
      <alignment horizontal="left" vertical="center" wrapText="1"/>
      <protection/>
    </xf>
    <xf numFmtId="0" fontId="13" fillId="0" borderId="0" xfId="0" applyFont="1" applyAlignment="1">
      <alignment horizontal="center" vertical="center"/>
    </xf>
    <xf numFmtId="0" fontId="3" fillId="0" borderId="18" xfId="42" applyFont="1" applyBorder="1" applyAlignment="1" applyProtection="1">
      <alignment horizontal="left" vertical="center" wrapText="1"/>
      <protection/>
    </xf>
    <xf numFmtId="0" fontId="22" fillId="0" borderId="49" xfId="42" applyFont="1" applyBorder="1" applyAlignment="1" applyProtection="1">
      <alignment horizontal="left" vertical="center" wrapText="1"/>
      <protection/>
    </xf>
    <xf numFmtId="0" fontId="3" fillId="0" borderId="65" xfId="0" applyFont="1" applyFill="1" applyBorder="1" applyAlignment="1">
      <alignment horizontal="left" vertical="center" wrapText="1"/>
    </xf>
    <xf numFmtId="49" fontId="5" fillId="0" borderId="65" xfId="0" applyNumberFormat="1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2" fillId="0" borderId="25" xfId="42" applyFont="1" applyBorder="1" applyAlignment="1" applyProtection="1">
      <alignment horizontal="center" vertical="center" wrapText="1"/>
      <protection/>
    </xf>
    <xf numFmtId="0" fontId="0" fillId="0" borderId="14" xfId="42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0" fillId="0" borderId="65" xfId="42" applyFont="1" applyFill="1" applyBorder="1" applyAlignment="1" applyProtection="1">
      <alignment horizontal="left" vertical="center" wrapText="1"/>
      <protection/>
    </xf>
    <xf numFmtId="0" fontId="5" fillId="0" borderId="65" xfId="0" applyFont="1" applyBorder="1" applyAlignment="1">
      <alignment horizontal="center" vertical="center" wrapText="1"/>
    </xf>
    <xf numFmtId="0" fontId="3" fillId="35" borderId="65" xfId="0" applyFont="1" applyFill="1" applyBorder="1" applyAlignment="1">
      <alignment horizontal="center" vertical="center" wrapText="1"/>
    </xf>
    <xf numFmtId="0" fontId="3" fillId="36" borderId="65" xfId="0" applyFont="1" applyFill="1" applyBorder="1" applyAlignment="1">
      <alignment horizontal="center" vertical="center" wrapText="1"/>
    </xf>
    <xf numFmtId="49" fontId="5" fillId="0" borderId="65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0" fontId="0" fillId="0" borderId="65" xfId="42" applyFont="1" applyBorder="1" applyAlignment="1" applyProtection="1">
      <alignment horizontal="center" vertical="center" wrapText="1"/>
      <protection/>
    </xf>
    <xf numFmtId="0" fontId="3" fillId="0" borderId="65" xfId="42" applyFont="1" applyFill="1" applyBorder="1" applyAlignment="1" applyProtection="1">
      <alignment horizontal="left" vertical="center" wrapText="1"/>
      <protection/>
    </xf>
    <xf numFmtId="0" fontId="3" fillId="0" borderId="2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17" xfId="42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>
      <alignment horizontal="left" vertical="center" wrapText="1"/>
    </xf>
    <xf numFmtId="0" fontId="3" fillId="0" borderId="66" xfId="42" applyFont="1" applyBorder="1" applyAlignment="1" applyProtection="1">
      <alignment horizontal="center" vertical="center" wrapText="1"/>
      <protection/>
    </xf>
    <xf numFmtId="0" fontId="3" fillId="0" borderId="67" xfId="0" applyFont="1" applyBorder="1" applyAlignment="1">
      <alignment horizontal="center" vertical="center" wrapText="1"/>
    </xf>
    <xf numFmtId="0" fontId="3" fillId="0" borderId="65" xfId="42" applyFont="1" applyBorder="1" applyAlignment="1" applyProtection="1">
      <alignment horizontal="left" vertical="center" wrapText="1"/>
      <protection/>
    </xf>
    <xf numFmtId="0" fontId="3" fillId="0" borderId="67" xfId="0" applyFont="1" applyBorder="1" applyAlignment="1">
      <alignment horizontal="left" vertical="center" wrapText="1"/>
    </xf>
    <xf numFmtId="0" fontId="3" fillId="0" borderId="65" xfId="42" applyFont="1" applyBorder="1" applyAlignment="1" applyProtection="1">
      <alignment horizontal="center" vertical="center" wrapText="1"/>
      <protection/>
    </xf>
    <xf numFmtId="0" fontId="3" fillId="0" borderId="19" xfId="42" applyFont="1" applyBorder="1" applyAlignment="1" applyProtection="1">
      <alignment horizontal="left" vertical="center" wrapText="1"/>
      <protection/>
    </xf>
    <xf numFmtId="0" fontId="3" fillId="0" borderId="65" xfId="0" applyFont="1" applyBorder="1" applyAlignment="1">
      <alignment horizontal="left" vertical="center" wrapText="1"/>
    </xf>
    <xf numFmtId="0" fontId="3" fillId="0" borderId="19" xfId="42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42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3" fillId="40" borderId="21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left" vertical="center" wrapText="1"/>
    </xf>
    <xf numFmtId="0" fontId="3" fillId="0" borderId="29" xfId="0" applyNumberFormat="1" applyFont="1" applyBorder="1" applyAlignment="1">
      <alignment horizontal="left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40" borderId="28" xfId="0" applyNumberFormat="1" applyFont="1" applyFill="1" applyBorder="1" applyAlignment="1">
      <alignment horizontal="left" vertical="center" wrapText="1"/>
    </xf>
    <xf numFmtId="0" fontId="22" fillId="0" borderId="21" xfId="0" applyNumberFormat="1" applyFont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1" name="Oval 12"/>
        <xdr:cNvSpPr>
          <a:spLocks/>
        </xdr:cNvSpPr>
      </xdr:nvSpPr>
      <xdr:spPr>
        <a:xfrm>
          <a:off x="5067300" y="2724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2" name="Oval 15"/>
        <xdr:cNvSpPr>
          <a:spLocks/>
        </xdr:cNvSpPr>
      </xdr:nvSpPr>
      <xdr:spPr>
        <a:xfrm>
          <a:off x="5067300" y="2724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3" name="Oval 16"/>
        <xdr:cNvSpPr>
          <a:spLocks/>
        </xdr:cNvSpPr>
      </xdr:nvSpPr>
      <xdr:spPr>
        <a:xfrm>
          <a:off x="5067300" y="2724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38100</xdr:rowOff>
    </xdr:from>
    <xdr:to>
      <xdr:col>1</xdr:col>
      <xdr:colOff>295275</xdr:colOff>
      <xdr:row>1</xdr:row>
      <xdr:rowOff>219075</xdr:rowOff>
    </xdr:to>
    <xdr:pic>
      <xdr:nvPicPr>
        <xdr:cNvPr id="4" name="Picture 36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571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5" name="Picture 37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3714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476250</xdr:colOff>
      <xdr:row>1</xdr:row>
      <xdr:rowOff>133350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190500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57150</xdr:rowOff>
    </xdr:from>
    <xdr:to>
      <xdr:col>1</xdr:col>
      <xdr:colOff>114300</xdr:colOff>
      <xdr:row>1</xdr:row>
      <xdr:rowOff>142875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57150</xdr:rowOff>
    </xdr:from>
    <xdr:to>
      <xdr:col>1</xdr:col>
      <xdr:colOff>114300</xdr:colOff>
      <xdr:row>1</xdr:row>
      <xdr:rowOff>142875</xdr:rowOff>
    </xdr:to>
    <xdr:pic>
      <xdr:nvPicPr>
        <xdr:cNvPr id="3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63;&#1077;&#1084;&#1087;%20&#1056;&#1086;&#1089;&#1089;&#1080;&#1080;%20&#1078;%202011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63;&#1077;&#1084;&#1087;%20&#1056;&#1086;&#1089;&#1089;&#1080;&#1080;%20&#1078;%202011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14-17 июня 2011 г.       г. Краснокамск</v>
          </cell>
        </row>
        <row r="6">
          <cell r="A6" t="str">
            <v>Гл. судья, судья МК</v>
          </cell>
          <cell r="G6" t="str">
            <v>Е.А. Борков</v>
          </cell>
        </row>
        <row r="7">
          <cell r="G7" t="str">
            <v>/г. Москва/</v>
          </cell>
        </row>
        <row r="8">
          <cell r="G8" t="str">
            <v>Р.М. Закиров</v>
          </cell>
        </row>
        <row r="9">
          <cell r="G9" t="str">
            <v>/г. 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zoomScalePageLayoutView="0" workbookViewId="0" topLeftCell="A1">
      <selection activeCell="A38" sqref="A1:I38"/>
    </sheetView>
  </sheetViews>
  <sheetFormatPr defaultColWidth="9.140625" defaultRowHeight="12.75"/>
  <sheetData>
    <row r="1" spans="1:8" ht="15.75" thickBot="1">
      <c r="A1" s="164" t="str">
        <f>'[3]реквизиты'!$A$2</f>
        <v>Чемпионат России по САМБО среди женщин</v>
      </c>
      <c r="B1" s="165"/>
      <c r="C1" s="165"/>
      <c r="D1" s="165"/>
      <c r="E1" s="165"/>
      <c r="F1" s="165"/>
      <c r="G1" s="165"/>
      <c r="H1" s="166"/>
    </row>
    <row r="2" spans="1:8" ht="12.75">
      <c r="A2" s="167" t="str">
        <f>'[3]реквизиты'!$A$3</f>
        <v>14-17 июня 2011 г.       г. Краснокамск</v>
      </c>
      <c r="B2" s="167"/>
      <c r="C2" s="167"/>
      <c r="D2" s="167"/>
      <c r="E2" s="167"/>
      <c r="F2" s="167"/>
      <c r="G2" s="167"/>
      <c r="H2" s="167"/>
    </row>
    <row r="3" spans="1:8" ht="18.75" thickBot="1">
      <c r="A3" s="168" t="s">
        <v>39</v>
      </c>
      <c r="B3" s="168"/>
      <c r="C3" s="168"/>
      <c r="D3" s="168"/>
      <c r="E3" s="168"/>
      <c r="F3" s="168"/>
      <c r="G3" s="168"/>
      <c r="H3" s="168"/>
    </row>
    <row r="4" spans="2:8" ht="18.75" thickBot="1">
      <c r="B4" s="126"/>
      <c r="C4" s="127"/>
      <c r="D4" s="169" t="str">
        <f>'пр.взвешивания'!E3</f>
        <v>в.к.   48       кг.</v>
      </c>
      <c r="E4" s="170"/>
      <c r="F4" s="171"/>
      <c r="G4" s="127"/>
      <c r="H4" s="127"/>
    </row>
    <row r="5" spans="1:8" ht="18.75" thickBot="1">
      <c r="A5" s="127"/>
      <c r="B5" s="127"/>
      <c r="C5" s="127"/>
      <c r="D5" s="127"/>
      <c r="E5" s="127"/>
      <c r="F5" s="127"/>
      <c r="G5" s="127"/>
      <c r="H5" s="127"/>
    </row>
    <row r="6" spans="1:10" ht="18">
      <c r="A6" s="172" t="s">
        <v>40</v>
      </c>
      <c r="B6" s="160" t="str">
        <f>VLOOKUP(J6,'пр.взвешивания'!B6:G71,2,FALSE)</f>
        <v>МОЛЧАНОВА Мария Владимировна</v>
      </c>
      <c r="C6" s="160"/>
      <c r="D6" s="160"/>
      <c r="E6" s="160"/>
      <c r="F6" s="160"/>
      <c r="G6" s="160"/>
      <c r="H6" s="162" t="str">
        <f>VLOOKUP(J6,'пр.взвешивания'!B6:G71,3,FALSE)</f>
        <v>24.01.88 мсмк</v>
      </c>
      <c r="I6" s="127"/>
      <c r="J6" s="128">
        <v>15</v>
      </c>
    </row>
    <row r="7" spans="1:10" ht="18">
      <c r="A7" s="173"/>
      <c r="B7" s="161"/>
      <c r="C7" s="161"/>
      <c r="D7" s="161"/>
      <c r="E7" s="161"/>
      <c r="F7" s="161"/>
      <c r="G7" s="161"/>
      <c r="H7" s="163"/>
      <c r="I7" s="127"/>
      <c r="J7" s="128"/>
    </row>
    <row r="8" spans="1:10" ht="18">
      <c r="A8" s="173"/>
      <c r="B8" s="156" t="str">
        <f>VLOOKUP(J6,'пр.взвешивания'!B6:G71,4,FALSE)</f>
        <v>ПФО Пермский Краснокамск Д</v>
      </c>
      <c r="C8" s="156"/>
      <c r="D8" s="156"/>
      <c r="E8" s="156"/>
      <c r="F8" s="156"/>
      <c r="G8" s="156"/>
      <c r="H8" s="157"/>
      <c r="I8" s="127"/>
      <c r="J8" s="128"/>
    </row>
    <row r="9" spans="1:10" ht="18.75" thickBot="1">
      <c r="A9" s="174"/>
      <c r="B9" s="158"/>
      <c r="C9" s="158"/>
      <c r="D9" s="158"/>
      <c r="E9" s="158"/>
      <c r="F9" s="158"/>
      <c r="G9" s="158"/>
      <c r="H9" s="159"/>
      <c r="I9" s="127"/>
      <c r="J9" s="128"/>
    </row>
    <row r="10" spans="1:10" ht="18.75" thickBot="1">
      <c r="A10" s="127"/>
      <c r="B10" s="127"/>
      <c r="C10" s="127"/>
      <c r="D10" s="127"/>
      <c r="E10" s="127"/>
      <c r="F10" s="127"/>
      <c r="G10" s="127"/>
      <c r="H10" s="127"/>
      <c r="I10" s="127"/>
      <c r="J10" s="128"/>
    </row>
    <row r="11" spans="1:10" ht="18" customHeight="1">
      <c r="A11" s="182" t="s">
        <v>41</v>
      </c>
      <c r="B11" s="160" t="str">
        <f>VLOOKUP(J11,'пр.взвешивания'!B1:G76,2,FALSE)</f>
        <v>РУБЕЛЬ Полина Валентиновна</v>
      </c>
      <c r="C11" s="160"/>
      <c r="D11" s="160"/>
      <c r="E11" s="160"/>
      <c r="F11" s="160"/>
      <c r="G11" s="160"/>
      <c r="H11" s="162" t="str">
        <f>VLOOKUP(J11,'пр.взвешивания'!B1:G76,3,FALSE)</f>
        <v>28.06.86 мсмк</v>
      </c>
      <c r="I11" s="127"/>
      <c r="J11" s="128">
        <v>9</v>
      </c>
    </row>
    <row r="12" spans="1:10" ht="18" customHeight="1">
      <c r="A12" s="183"/>
      <c r="B12" s="161"/>
      <c r="C12" s="161"/>
      <c r="D12" s="161"/>
      <c r="E12" s="161"/>
      <c r="F12" s="161"/>
      <c r="G12" s="161"/>
      <c r="H12" s="163"/>
      <c r="I12" s="127"/>
      <c r="J12" s="128"/>
    </row>
    <row r="13" spans="1:10" ht="18">
      <c r="A13" s="183"/>
      <c r="B13" s="156" t="str">
        <f>VLOOKUP(J11,'пр.взвешивания'!B1:G76,4,FALSE)</f>
        <v>ДВФО Приморский Владивосток УФК и С</v>
      </c>
      <c r="C13" s="156"/>
      <c r="D13" s="156"/>
      <c r="E13" s="156"/>
      <c r="F13" s="156"/>
      <c r="G13" s="156"/>
      <c r="H13" s="157"/>
      <c r="I13" s="127"/>
      <c r="J13" s="128"/>
    </row>
    <row r="14" spans="1:10" ht="18.75" thickBot="1">
      <c r="A14" s="184"/>
      <c r="B14" s="158"/>
      <c r="C14" s="158"/>
      <c r="D14" s="158"/>
      <c r="E14" s="158"/>
      <c r="F14" s="158"/>
      <c r="G14" s="158"/>
      <c r="H14" s="159"/>
      <c r="I14" s="127"/>
      <c r="J14" s="128"/>
    </row>
    <row r="15" spans="1:10" ht="18.75" thickBot="1">
      <c r="A15" s="127"/>
      <c r="B15" s="127"/>
      <c r="C15" s="127"/>
      <c r="D15" s="127"/>
      <c r="E15" s="127"/>
      <c r="F15" s="127"/>
      <c r="G15" s="127"/>
      <c r="H15" s="127"/>
      <c r="I15" s="127"/>
      <c r="J15" s="128"/>
    </row>
    <row r="16" spans="1:10" ht="18" customHeight="1">
      <c r="A16" s="179" t="s">
        <v>42</v>
      </c>
      <c r="B16" s="160" t="str">
        <f>VLOOKUP(J16,'пр.взвешивания'!B6:G81,2,FALSE)</f>
        <v>АРУТЮНЯН Гаянэ Вагинаковна</v>
      </c>
      <c r="C16" s="160"/>
      <c r="D16" s="160"/>
      <c r="E16" s="160"/>
      <c r="F16" s="160"/>
      <c r="G16" s="160"/>
      <c r="H16" s="162" t="str">
        <f>VLOOKUP(J16,'пр.взвешивания'!B6:G81,3,FALSE)</f>
        <v>27.06.84 мсмк</v>
      </c>
      <c r="I16" s="127"/>
      <c r="J16" s="128">
        <v>12</v>
      </c>
    </row>
    <row r="17" spans="1:10" ht="18" customHeight="1">
      <c r="A17" s="180"/>
      <c r="B17" s="161"/>
      <c r="C17" s="161"/>
      <c r="D17" s="161"/>
      <c r="E17" s="161"/>
      <c r="F17" s="161"/>
      <c r="G17" s="161"/>
      <c r="H17" s="163"/>
      <c r="I17" s="127"/>
      <c r="J17" s="128"/>
    </row>
    <row r="18" spans="1:10" ht="18">
      <c r="A18" s="180"/>
      <c r="B18" s="156" t="str">
        <f>VLOOKUP(J16,'пр.взвешивания'!B6:G81,4,FALSE)</f>
        <v>Москва Москомспорт</v>
      </c>
      <c r="C18" s="156"/>
      <c r="D18" s="156"/>
      <c r="E18" s="156"/>
      <c r="F18" s="156"/>
      <c r="G18" s="156"/>
      <c r="H18" s="157"/>
      <c r="I18" s="127"/>
      <c r="J18" s="128"/>
    </row>
    <row r="19" spans="1:10" ht="18.75" thickBot="1">
      <c r="A19" s="181"/>
      <c r="B19" s="158"/>
      <c r="C19" s="158"/>
      <c r="D19" s="158"/>
      <c r="E19" s="158"/>
      <c r="F19" s="158"/>
      <c r="G19" s="158"/>
      <c r="H19" s="159"/>
      <c r="I19" s="127"/>
      <c r="J19" s="128"/>
    </row>
    <row r="20" spans="1:10" ht="18.75" thickBot="1">
      <c r="A20" s="127"/>
      <c r="B20" s="127"/>
      <c r="C20" s="127"/>
      <c r="D20" s="127"/>
      <c r="E20" s="127"/>
      <c r="F20" s="127"/>
      <c r="G20" s="127"/>
      <c r="H20" s="127"/>
      <c r="I20" s="127"/>
      <c r="J20" s="128"/>
    </row>
    <row r="21" spans="1:10" ht="18" customHeight="1">
      <c r="A21" s="179" t="s">
        <v>42</v>
      </c>
      <c r="B21" s="160" t="str">
        <f>VLOOKUP(J21,'пр.взвешивания'!B1:G86,2,FALSE)</f>
        <v>БОНДАРЕВА Елена Борисовна</v>
      </c>
      <c r="C21" s="160"/>
      <c r="D21" s="160"/>
      <c r="E21" s="160"/>
      <c r="F21" s="160"/>
      <c r="G21" s="160"/>
      <c r="H21" s="162" t="str">
        <f>VLOOKUP(J21,'пр.взвешивания'!B1:G86,3,FALSE)</f>
        <v>07.06.85 змс</v>
      </c>
      <c r="I21" s="127"/>
      <c r="J21" s="128">
        <v>3</v>
      </c>
    </row>
    <row r="22" spans="1:10" ht="18" customHeight="1">
      <c r="A22" s="180"/>
      <c r="B22" s="161"/>
      <c r="C22" s="161"/>
      <c r="D22" s="161"/>
      <c r="E22" s="161"/>
      <c r="F22" s="161"/>
      <c r="G22" s="161"/>
      <c r="H22" s="163"/>
      <c r="I22" s="127"/>
      <c r="J22" s="128"/>
    </row>
    <row r="23" spans="1:9" ht="18">
      <c r="A23" s="180"/>
      <c r="B23" s="156" t="str">
        <f>VLOOKUP(J21,'пр.взвешивания'!B1:G86,4,FALSE)</f>
        <v>МОСКВА  С-70 Д </v>
      </c>
      <c r="C23" s="156"/>
      <c r="D23" s="156"/>
      <c r="E23" s="156"/>
      <c r="F23" s="156"/>
      <c r="G23" s="156"/>
      <c r="H23" s="157"/>
      <c r="I23" s="127"/>
    </row>
    <row r="24" spans="1:9" ht="18.75" thickBot="1">
      <c r="A24" s="181"/>
      <c r="B24" s="158"/>
      <c r="C24" s="158"/>
      <c r="D24" s="158"/>
      <c r="E24" s="158"/>
      <c r="F24" s="158"/>
      <c r="G24" s="158"/>
      <c r="H24" s="159"/>
      <c r="I24" s="127"/>
    </row>
    <row r="25" spans="1:8" ht="18">
      <c r="A25" s="127"/>
      <c r="B25" s="127"/>
      <c r="C25" s="127"/>
      <c r="D25" s="127"/>
      <c r="E25" s="127"/>
      <c r="F25" s="127"/>
      <c r="G25" s="127"/>
      <c r="H25" s="127"/>
    </row>
    <row r="26" spans="1:8" ht="18">
      <c r="A26" s="127" t="s">
        <v>43</v>
      </c>
      <c r="B26" s="127"/>
      <c r="C26" s="127"/>
      <c r="D26" s="127"/>
      <c r="E26" s="127"/>
      <c r="F26" s="127"/>
      <c r="G26" s="127"/>
      <c r="H26" s="127"/>
    </row>
    <row r="27" ht="13.5" thickBot="1"/>
    <row r="28" spans="1:10" ht="12.75">
      <c r="A28" s="175" t="str">
        <f>VLOOKUP(J28,'пр.взвешивания'!B6:G71,6,FALSE)</f>
        <v>Мухаметшин РГ</v>
      </c>
      <c r="B28" s="176"/>
      <c r="C28" s="176"/>
      <c r="D28" s="176"/>
      <c r="E28" s="176"/>
      <c r="F28" s="176"/>
      <c r="G28" s="176"/>
      <c r="H28" s="177"/>
      <c r="J28">
        <v>15</v>
      </c>
    </row>
    <row r="29" spans="1:8" ht="13.5" thickBot="1">
      <c r="A29" s="178"/>
      <c r="B29" s="158"/>
      <c r="C29" s="158"/>
      <c r="D29" s="158"/>
      <c r="E29" s="158"/>
      <c r="F29" s="158"/>
      <c r="G29" s="158"/>
      <c r="H29" s="159"/>
    </row>
    <row r="32" spans="1:8" ht="18">
      <c r="A32" s="127" t="s">
        <v>44</v>
      </c>
      <c r="B32" s="127"/>
      <c r="C32" s="127"/>
      <c r="D32" s="127"/>
      <c r="E32" s="127"/>
      <c r="F32" s="127"/>
      <c r="G32" s="127"/>
      <c r="H32" s="127"/>
    </row>
    <row r="33" spans="1:8" ht="18">
      <c r="A33" s="127"/>
      <c r="B33" s="127"/>
      <c r="C33" s="127"/>
      <c r="D33" s="127"/>
      <c r="E33" s="127"/>
      <c r="F33" s="127"/>
      <c r="G33" s="127"/>
      <c r="H33" s="127"/>
    </row>
    <row r="34" spans="1:8" ht="18">
      <c r="A34" s="127"/>
      <c r="B34" s="127"/>
      <c r="C34" s="127"/>
      <c r="D34" s="127"/>
      <c r="E34" s="127"/>
      <c r="F34" s="127"/>
      <c r="G34" s="127"/>
      <c r="H34" s="127"/>
    </row>
    <row r="35" spans="1:8" ht="18">
      <c r="A35" s="129"/>
      <c r="B35" s="129"/>
      <c r="C35" s="129"/>
      <c r="D35" s="129"/>
      <c r="E35" s="129"/>
      <c r="F35" s="129"/>
      <c r="G35" s="129"/>
      <c r="H35" s="129"/>
    </row>
    <row r="36" spans="1:8" ht="18">
      <c r="A36" s="130"/>
      <c r="B36" s="130"/>
      <c r="C36" s="130"/>
      <c r="D36" s="130"/>
      <c r="E36" s="130"/>
      <c r="F36" s="130"/>
      <c r="G36" s="130"/>
      <c r="H36" s="130"/>
    </row>
    <row r="37" spans="1:8" ht="18">
      <c r="A37" s="129"/>
      <c r="B37" s="129"/>
      <c r="C37" s="129"/>
      <c r="D37" s="129"/>
      <c r="E37" s="129"/>
      <c r="F37" s="129"/>
      <c r="G37" s="129"/>
      <c r="H37" s="129"/>
    </row>
    <row r="38" spans="1:8" ht="18">
      <c r="A38" s="131"/>
      <c r="B38" s="131"/>
      <c r="C38" s="131"/>
      <c r="D38" s="131"/>
      <c r="E38" s="131"/>
      <c r="F38" s="131"/>
      <c r="G38" s="131"/>
      <c r="H38" s="131"/>
    </row>
    <row r="39" spans="1:8" ht="18">
      <c r="A39" s="129"/>
      <c r="B39" s="129"/>
      <c r="C39" s="129"/>
      <c r="D39" s="129"/>
      <c r="E39" s="129"/>
      <c r="F39" s="129"/>
      <c r="G39" s="129"/>
      <c r="H39" s="129"/>
    </row>
  </sheetData>
  <sheetProtection/>
  <mergeCells count="21">
    <mergeCell ref="A16:A19"/>
    <mergeCell ref="H6:H7"/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B8:H9"/>
    <mergeCell ref="B16:G17"/>
    <mergeCell ref="H16:H17"/>
    <mergeCell ref="B18:H19"/>
    <mergeCell ref="A1:H1"/>
    <mergeCell ref="A2:H2"/>
    <mergeCell ref="A3:H3"/>
    <mergeCell ref="D4:F4"/>
    <mergeCell ref="A6:A9"/>
    <mergeCell ref="B6:G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V45"/>
  <sheetViews>
    <sheetView tabSelected="1" zoomScalePageLayoutView="0" workbookViewId="0" topLeftCell="A10">
      <selection activeCell="A43" sqref="A1:U44"/>
    </sheetView>
  </sheetViews>
  <sheetFormatPr defaultColWidth="9.140625" defaultRowHeight="12.75"/>
  <cols>
    <col min="1" max="1" width="4.28125" style="0" customWidth="1"/>
    <col min="2" max="2" width="19.00390625" style="0" customWidth="1"/>
    <col min="3" max="3" width="9.28125" style="0" customWidth="1"/>
    <col min="4" max="4" width="9.57421875" style="0" customWidth="1"/>
    <col min="5" max="10" width="4.7109375" style="0" customWidth="1"/>
    <col min="11" max="11" width="5.57421875" style="0" customWidth="1"/>
    <col min="12" max="12" width="4.140625" style="0" customWidth="1"/>
    <col min="13" max="13" width="16.57421875" style="0" customWidth="1"/>
    <col min="14" max="14" width="8.00390625" style="0" customWidth="1"/>
    <col min="15" max="15" width="9.8515625" style="0" customWidth="1"/>
    <col min="16" max="19" width="4.7109375" style="0" customWidth="1"/>
    <col min="20" max="20" width="5.140625" style="0" customWidth="1"/>
    <col min="21" max="21" width="5.7109375" style="0" customWidth="1"/>
  </cols>
  <sheetData>
    <row r="1" spans="1:22" ht="28.5" customHeight="1" thickBot="1">
      <c r="A1" s="252" t="s">
        <v>38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49"/>
    </row>
    <row r="2" spans="1:22" ht="22.5" customHeight="1" thickBot="1">
      <c r="A2" s="100"/>
      <c r="B2" s="185" t="s">
        <v>36</v>
      </c>
      <c r="C2" s="186"/>
      <c r="D2" s="186"/>
      <c r="E2" s="186"/>
      <c r="F2" s="186"/>
      <c r="G2" s="186"/>
      <c r="H2" s="186"/>
      <c r="I2" s="186"/>
      <c r="J2" s="186"/>
      <c r="K2" s="187" t="str">
        <f>HYPERLINK('[3]реквизиты'!$A$2)</f>
        <v>Чемпионат России по САМБО среди женщин</v>
      </c>
      <c r="L2" s="188"/>
      <c r="M2" s="188"/>
      <c r="N2" s="188"/>
      <c r="O2" s="188"/>
      <c r="P2" s="188"/>
      <c r="Q2" s="188"/>
      <c r="R2" s="188"/>
      <c r="S2" s="188"/>
      <c r="T2" s="188"/>
      <c r="U2" s="189"/>
      <c r="V2" s="47"/>
    </row>
    <row r="3" spans="1:22" ht="18.75" customHeight="1" thickBot="1">
      <c r="A3" s="5" t="s">
        <v>9</v>
      </c>
      <c r="B3" s="190" t="str">
        <f>HYPERLINK('[3]реквизиты'!$A$3)</f>
        <v>14-17 июня 2011 г.       г. Краснокамск</v>
      </c>
      <c r="C3" s="190"/>
      <c r="D3" s="190"/>
      <c r="E3" s="190"/>
      <c r="F3" s="190"/>
      <c r="G3" s="190"/>
      <c r="H3" s="190"/>
      <c r="I3" s="190"/>
      <c r="J3" s="190"/>
      <c r="K3" s="190"/>
      <c r="L3" s="5" t="s">
        <v>7</v>
      </c>
      <c r="N3" s="5"/>
      <c r="Q3" s="191" t="str">
        <f>HYPERLINK('пр.взвешивания'!E3)</f>
        <v>в.к.   48       кг.</v>
      </c>
      <c r="R3" s="192"/>
      <c r="S3" s="192"/>
      <c r="T3" s="192"/>
      <c r="U3" s="193"/>
      <c r="V3" s="48"/>
    </row>
    <row r="4" spans="1:21" ht="11.25" customHeight="1" thickBot="1">
      <c r="A4" s="226" t="s">
        <v>0</v>
      </c>
      <c r="B4" s="228" t="s">
        <v>1</v>
      </c>
      <c r="C4" s="228" t="s">
        <v>2</v>
      </c>
      <c r="D4" s="228" t="s">
        <v>3</v>
      </c>
      <c r="E4" s="230" t="s">
        <v>4</v>
      </c>
      <c r="F4" s="231"/>
      <c r="G4" s="231"/>
      <c r="H4" s="231"/>
      <c r="I4" s="231"/>
      <c r="J4" s="228" t="s">
        <v>5</v>
      </c>
      <c r="K4" s="228" t="s">
        <v>6</v>
      </c>
      <c r="L4" s="226" t="s">
        <v>0</v>
      </c>
      <c r="M4" s="226" t="s">
        <v>1</v>
      </c>
      <c r="N4" s="226" t="s">
        <v>2</v>
      </c>
      <c r="O4" s="226" t="s">
        <v>3</v>
      </c>
      <c r="P4" s="238" t="s">
        <v>4</v>
      </c>
      <c r="Q4" s="239"/>
      <c r="R4" s="239"/>
      <c r="S4" s="240"/>
      <c r="T4" s="226" t="s">
        <v>5</v>
      </c>
      <c r="U4" s="228" t="s">
        <v>6</v>
      </c>
    </row>
    <row r="5" spans="1:21" ht="13.5" thickBot="1">
      <c r="A5" s="227"/>
      <c r="B5" s="229"/>
      <c r="C5" s="229"/>
      <c r="D5" s="229"/>
      <c r="E5" s="20">
        <v>1</v>
      </c>
      <c r="F5" s="21">
        <v>2</v>
      </c>
      <c r="G5" s="22">
        <v>3</v>
      </c>
      <c r="H5" s="21">
        <v>4</v>
      </c>
      <c r="I5" s="23">
        <v>5</v>
      </c>
      <c r="J5" s="229"/>
      <c r="K5" s="229"/>
      <c r="L5" s="227"/>
      <c r="M5" s="227"/>
      <c r="N5" s="227"/>
      <c r="O5" s="227"/>
      <c r="P5" s="2">
        <v>1</v>
      </c>
      <c r="Q5" s="3">
        <v>2</v>
      </c>
      <c r="R5" s="8">
        <v>3</v>
      </c>
      <c r="S5" s="3">
        <v>4</v>
      </c>
      <c r="T5" s="227"/>
      <c r="U5" s="229"/>
    </row>
    <row r="6" spans="1:21" ht="12" customHeight="1">
      <c r="A6" s="213">
        <v>1</v>
      </c>
      <c r="B6" s="222" t="str">
        <f>VLOOKUP(A6,'пр.взвешивания'!B6:E41,2,FALSE)</f>
        <v>ФЕДОТОВА Ирина Ильинична</v>
      </c>
      <c r="C6" s="214" t="str">
        <f>VLOOKUP(A6,'пр.взвешивания'!B6:F41,3,FALSE)</f>
        <v>01.03.87 мс</v>
      </c>
      <c r="D6" s="216" t="str">
        <f>VLOOKUP(A6,'пр.взвешивания'!B6:G41,4,FALSE)</f>
        <v>СФО Бурятия Улан-Удэ МО</v>
      </c>
      <c r="E6" s="120"/>
      <c r="F6" s="80">
        <v>3</v>
      </c>
      <c r="G6" s="24" t="s">
        <v>155</v>
      </c>
      <c r="H6" s="24" t="s">
        <v>155</v>
      </c>
      <c r="I6" s="101">
        <v>3</v>
      </c>
      <c r="J6" s="215">
        <f>SUM(E6:I6)</f>
        <v>6</v>
      </c>
      <c r="K6" s="225">
        <v>3</v>
      </c>
      <c r="L6" s="213">
        <v>3</v>
      </c>
      <c r="M6" s="222" t="str">
        <f>VLOOKUP(L6,'пр.взвешивания'!B6:P41,2,FALSE)</f>
        <v>БОНДАРЕВА Елена Борисовна</v>
      </c>
      <c r="N6" s="245" t="str">
        <f>VLOOKUP(L6,'пр.взвешивания'!B6:Q41,3,FALSE)</f>
        <v>07.06.85 змс</v>
      </c>
      <c r="O6" s="246" t="str">
        <f>VLOOKUP(L6,'пр.взвешивания'!B6:R41,4,FALSE)</f>
        <v>МОСКВА  С-70 Д </v>
      </c>
      <c r="P6" s="96"/>
      <c r="Q6" s="80">
        <v>0</v>
      </c>
      <c r="R6" s="80">
        <v>3</v>
      </c>
      <c r="S6" s="97">
        <v>3</v>
      </c>
      <c r="T6" s="237">
        <f>SUM(P6:S6)</f>
        <v>6</v>
      </c>
      <c r="U6" s="197">
        <v>2</v>
      </c>
    </row>
    <row r="7" spans="1:21" ht="12" customHeight="1">
      <c r="A7" s="201"/>
      <c r="B7" s="203"/>
      <c r="C7" s="200"/>
      <c r="D7" s="207"/>
      <c r="E7" s="81"/>
      <c r="F7" s="82"/>
      <c r="G7" s="82">
        <v>2</v>
      </c>
      <c r="H7" s="82">
        <v>3.15</v>
      </c>
      <c r="I7" s="102"/>
      <c r="J7" s="209"/>
      <c r="K7" s="198"/>
      <c r="L7" s="201"/>
      <c r="M7" s="203"/>
      <c r="N7" s="235"/>
      <c r="O7" s="242"/>
      <c r="P7" s="81"/>
      <c r="Q7" s="82"/>
      <c r="R7" s="82"/>
      <c r="S7" s="91"/>
      <c r="T7" s="209"/>
      <c r="U7" s="194"/>
    </row>
    <row r="8" spans="1:21" ht="12" customHeight="1">
      <c r="A8" s="201">
        <v>2</v>
      </c>
      <c r="B8" s="202" t="str">
        <f>VLOOKUP(A8,'пр.взвешивания'!B6:E43,2,FALSE)</f>
        <v>ПАК Елена Игоревна</v>
      </c>
      <c r="C8" s="199" t="str">
        <f>VLOOKUP(A8,'пр.взвешивания'!B6:F43,3,FALSE)</f>
        <v>10.03.80 мс</v>
      </c>
      <c r="D8" s="206" t="str">
        <f>VLOOKUP(A8,'пр.взвешивания'!B6:G43,4,FALSE)</f>
        <v>ЦФО Тульская Тула МО</v>
      </c>
      <c r="E8" s="83">
        <v>0</v>
      </c>
      <c r="F8" s="84"/>
      <c r="G8" s="77">
        <v>0</v>
      </c>
      <c r="H8" s="77">
        <v>4</v>
      </c>
      <c r="I8" s="103">
        <v>4</v>
      </c>
      <c r="J8" s="208">
        <f>SUM(E8:I8)</f>
        <v>8</v>
      </c>
      <c r="K8" s="198">
        <v>2</v>
      </c>
      <c r="L8" s="201">
        <v>9</v>
      </c>
      <c r="M8" s="202" t="str">
        <f>VLOOKUP(L8,'пр.взвешивания'!B6:P43,2,FALSE)</f>
        <v>РУБЕЛЬ Полина Валентиновна</v>
      </c>
      <c r="N8" s="234" t="str">
        <f>VLOOKUP(L8,'пр.взвешивания'!B6:Q43,3,FALSE)</f>
        <v>28.06.86 мсмк</v>
      </c>
      <c r="O8" s="241" t="str">
        <f>VLOOKUP(L8,'пр.взвешивания'!B6:BM43,4,FALSE)</f>
        <v>ДВФО Приморский Владивосток УФК и С</v>
      </c>
      <c r="P8" s="83">
        <v>3</v>
      </c>
      <c r="Q8" s="84"/>
      <c r="R8" s="77">
        <v>3</v>
      </c>
      <c r="S8" s="92">
        <v>4</v>
      </c>
      <c r="T8" s="243">
        <f>SUM(P8:S8)</f>
        <v>10</v>
      </c>
      <c r="U8" s="194">
        <v>1</v>
      </c>
    </row>
    <row r="9" spans="1:21" ht="12" customHeight="1">
      <c r="A9" s="201"/>
      <c r="B9" s="203"/>
      <c r="C9" s="200"/>
      <c r="D9" s="207"/>
      <c r="E9" s="85"/>
      <c r="F9" s="86"/>
      <c r="G9" s="87"/>
      <c r="H9" s="63">
        <v>2.3</v>
      </c>
      <c r="I9" s="102">
        <v>3.55</v>
      </c>
      <c r="J9" s="209"/>
      <c r="K9" s="198"/>
      <c r="L9" s="201"/>
      <c r="M9" s="203"/>
      <c r="N9" s="235"/>
      <c r="O9" s="242"/>
      <c r="P9" s="85"/>
      <c r="Q9" s="86"/>
      <c r="R9" s="87"/>
      <c r="S9" s="34" t="s">
        <v>160</v>
      </c>
      <c r="T9" s="247"/>
      <c r="U9" s="194"/>
    </row>
    <row r="10" spans="1:21" ht="12" customHeight="1">
      <c r="A10" s="201">
        <v>3</v>
      </c>
      <c r="B10" s="202" t="str">
        <f>VLOOKUP(A10,'пр.взвешивания'!B6:E45,2,FALSE)</f>
        <v>БОНДАРЕВА Елена Борисовна</v>
      </c>
      <c r="C10" s="199" t="str">
        <f>VLOOKUP(A10,'пр.взвешивания'!B6:F45,3,FALSE)</f>
        <v>07.06.85 змс</v>
      </c>
      <c r="D10" s="206" t="str">
        <f>VLOOKUP(A10,'пр.взвешивания'!B6:G45,4,FALSE)</f>
        <v>МОСКВА  С-70 Д </v>
      </c>
      <c r="E10" s="83">
        <v>4</v>
      </c>
      <c r="F10" s="77">
        <v>3</v>
      </c>
      <c r="G10" s="104"/>
      <c r="H10" s="77">
        <v>4</v>
      </c>
      <c r="I10" s="83">
        <v>3</v>
      </c>
      <c r="J10" s="208">
        <f>SUM(E10:I10)</f>
        <v>14</v>
      </c>
      <c r="K10" s="198">
        <v>1</v>
      </c>
      <c r="L10" s="201">
        <v>8</v>
      </c>
      <c r="M10" s="202" t="str">
        <f>VLOOKUP(L10,'пр.взвешивания'!B6:P45,2,FALSE)</f>
        <v>ШАЙДУРОВА Олеся Сергеевна</v>
      </c>
      <c r="N10" s="234" t="str">
        <f>VLOOKUP(L10,'пр.взвешивания'!B6:Q45,3,FALSE)</f>
        <v>12.09.89 мс</v>
      </c>
      <c r="O10" s="241" t="str">
        <f>VLOOKUP(L10,'пр.взвешивания'!B6:R45,4,FALSE)</f>
        <v>ПФО Пермский Лысьва  МО</v>
      </c>
      <c r="P10" s="83">
        <v>1</v>
      </c>
      <c r="Q10" s="77">
        <v>0</v>
      </c>
      <c r="R10" s="84"/>
      <c r="S10" s="92">
        <v>1</v>
      </c>
      <c r="T10" s="243">
        <f>SUM(P10:S10)</f>
        <v>2</v>
      </c>
      <c r="U10" s="194">
        <v>4</v>
      </c>
    </row>
    <row r="11" spans="1:21" ht="12" customHeight="1">
      <c r="A11" s="201"/>
      <c r="B11" s="203"/>
      <c r="C11" s="200"/>
      <c r="D11" s="207"/>
      <c r="E11" s="61">
        <v>2</v>
      </c>
      <c r="F11" s="87"/>
      <c r="G11" s="86"/>
      <c r="H11" s="87">
        <v>1.05</v>
      </c>
      <c r="I11" s="85"/>
      <c r="J11" s="209"/>
      <c r="K11" s="198"/>
      <c r="L11" s="201"/>
      <c r="M11" s="203"/>
      <c r="N11" s="235"/>
      <c r="O11" s="242"/>
      <c r="P11" s="85"/>
      <c r="Q11" s="87"/>
      <c r="R11" s="86"/>
      <c r="S11" s="93"/>
      <c r="T11" s="247"/>
      <c r="U11" s="194"/>
    </row>
    <row r="12" spans="1:21" ht="12" customHeight="1">
      <c r="A12" s="201">
        <v>4</v>
      </c>
      <c r="B12" s="202" t="str">
        <f>VLOOKUP(A12,'пр.взвешивания'!B6:E47,2,FALSE)</f>
        <v>Рявина Екатерина Александровна</v>
      </c>
      <c r="C12" s="199" t="str">
        <f>VLOOKUP(A12,'пр.взвешивания'!B6:F47,3,FALSE)</f>
        <v>30.07.87 кмс</v>
      </c>
      <c r="D12" s="206" t="str">
        <f>VLOOKUP(A12,'пр.взвешивания'!B6:G47,4,FALSE)</f>
        <v>СФО Новосибирская Новосибирск МО</v>
      </c>
      <c r="E12" s="88">
        <v>4</v>
      </c>
      <c r="F12" s="89">
        <v>0</v>
      </c>
      <c r="G12" s="89">
        <v>0</v>
      </c>
      <c r="H12" s="105"/>
      <c r="I12" s="88">
        <v>0</v>
      </c>
      <c r="J12" s="208">
        <f>SUM(E12:I12)</f>
        <v>4</v>
      </c>
      <c r="K12" s="195">
        <v>5</v>
      </c>
      <c r="L12" s="201">
        <v>2</v>
      </c>
      <c r="M12" s="202" t="str">
        <f>VLOOKUP(L12,'пр.взвешивания'!B6:P47,2,FALSE)</f>
        <v>ПАК Елена Игоревна</v>
      </c>
      <c r="N12" s="234" t="str">
        <f>VLOOKUP(L12,'пр.взвешивания'!B6:Q47,3,FALSE)</f>
        <v>10.03.80 мс</v>
      </c>
      <c r="O12" s="241" t="str">
        <f>VLOOKUP(L12,'пр.взвешивания'!B6:R47,4,FALSE)</f>
        <v>ЦФО Тульская Тула МО</v>
      </c>
      <c r="P12" s="88">
        <v>0</v>
      </c>
      <c r="Q12" s="89">
        <v>0</v>
      </c>
      <c r="R12" s="89">
        <v>3</v>
      </c>
      <c r="S12" s="98"/>
      <c r="T12" s="243">
        <f>SUM(P12:S12)</f>
        <v>3</v>
      </c>
      <c r="U12" s="219">
        <v>3</v>
      </c>
    </row>
    <row r="13" spans="1:21" ht="12" customHeight="1" thickBot="1">
      <c r="A13" s="201"/>
      <c r="B13" s="203"/>
      <c r="C13" s="200"/>
      <c r="D13" s="207"/>
      <c r="E13" s="102">
        <v>3.05</v>
      </c>
      <c r="F13" s="58">
        <v>2.3</v>
      </c>
      <c r="G13" s="82">
        <v>1.05</v>
      </c>
      <c r="H13" s="86"/>
      <c r="I13" s="102">
        <v>2.17</v>
      </c>
      <c r="J13" s="209"/>
      <c r="K13" s="198"/>
      <c r="L13" s="210"/>
      <c r="M13" s="224"/>
      <c r="N13" s="236"/>
      <c r="O13" s="248"/>
      <c r="P13" s="99"/>
      <c r="Q13" s="38" t="s">
        <v>162</v>
      </c>
      <c r="R13" s="90"/>
      <c r="S13" s="94"/>
      <c r="T13" s="244"/>
      <c r="U13" s="233"/>
    </row>
    <row r="14" spans="1:21" ht="12" customHeight="1">
      <c r="A14" s="201">
        <v>5</v>
      </c>
      <c r="B14" s="202" t="str">
        <f>VLOOKUP(A14,'пр.взвешивания'!B6:E49,2,FALSE)</f>
        <v>ХМЕЛЕВА Евгения Павловна</v>
      </c>
      <c r="C14" s="199" t="str">
        <f>VLOOKUP(A14,'пр.взвешивания'!B6:F49,3,FALSE)</f>
        <v>23.03.86 мс</v>
      </c>
      <c r="D14" s="206" t="str">
        <f>VLOOKUP(A14,'пр.взвешивания'!B6:G49,4,FALSE)</f>
        <v>ЦФО Псковская обл РССС</v>
      </c>
      <c r="E14" s="121">
        <v>0</v>
      </c>
      <c r="F14" s="77">
        <v>0</v>
      </c>
      <c r="G14" s="77">
        <v>0</v>
      </c>
      <c r="H14" s="77">
        <v>4</v>
      </c>
      <c r="I14" s="106"/>
      <c r="J14" s="208">
        <f>SUM(E14:I14)</f>
        <v>4</v>
      </c>
      <c r="K14" s="198">
        <v>4</v>
      </c>
      <c r="M14" s="7"/>
      <c r="N14" s="151"/>
      <c r="O14" s="151"/>
      <c r="P14" s="40"/>
      <c r="Q14" s="40"/>
      <c r="R14" s="40"/>
      <c r="S14" s="40"/>
      <c r="T14" s="123"/>
      <c r="U14" s="95"/>
    </row>
    <row r="15" spans="1:21" ht="12" customHeight="1" thickBot="1">
      <c r="A15" s="210"/>
      <c r="B15" s="224"/>
      <c r="C15" s="211"/>
      <c r="D15" s="212"/>
      <c r="E15" s="122"/>
      <c r="F15" s="90">
        <v>3.55</v>
      </c>
      <c r="G15" s="107"/>
      <c r="H15" s="55" t="s">
        <v>154</v>
      </c>
      <c r="I15" s="108"/>
      <c r="J15" s="223"/>
      <c r="K15" s="196"/>
      <c r="M15" s="7"/>
      <c r="N15" s="151"/>
      <c r="O15" s="151"/>
      <c r="P15" s="40"/>
      <c r="Q15" s="40"/>
      <c r="R15" s="40"/>
      <c r="S15" s="40"/>
      <c r="T15" s="123"/>
      <c r="U15" s="95"/>
    </row>
    <row r="16" spans="1:21" ht="12" customHeight="1" thickBot="1">
      <c r="A16" s="46" t="s">
        <v>10</v>
      </c>
      <c r="B16" s="7"/>
      <c r="C16" s="7"/>
      <c r="D16" s="140"/>
      <c r="E16" s="7"/>
      <c r="F16" s="7"/>
      <c r="G16" s="7"/>
      <c r="H16" s="7"/>
      <c r="I16" s="7"/>
      <c r="J16" s="123"/>
      <c r="K16" s="7"/>
      <c r="L16" s="5" t="s">
        <v>8</v>
      </c>
      <c r="M16" s="7"/>
      <c r="N16" s="151"/>
      <c r="O16" s="151"/>
      <c r="P16" s="40"/>
      <c r="Q16" s="40"/>
      <c r="R16" s="40"/>
      <c r="S16" s="40"/>
      <c r="T16" s="123"/>
      <c r="U16" s="95"/>
    </row>
    <row r="17" spans="1:21" ht="12" customHeight="1">
      <c r="A17" s="213">
        <v>6</v>
      </c>
      <c r="B17" s="214" t="str">
        <f>VLOOKUP(A17,'пр.взвешивания'!B6:E41,2,FALSE)</f>
        <v>Козлова Мария Александровна</v>
      </c>
      <c r="C17" s="214" t="str">
        <f>VLOOKUP(A17,'пр.взвешивания'!B6:F52,3,FALSE)</f>
        <v>10.04.92 кмс</v>
      </c>
      <c r="D17" s="216" t="str">
        <f>VLOOKUP(A17,'пр.взвешивания'!B6:G52,4,FALSE)</f>
        <v>Москва МКС</v>
      </c>
      <c r="E17" s="120"/>
      <c r="F17" s="24">
        <v>0</v>
      </c>
      <c r="G17" s="24" t="s">
        <v>155</v>
      </c>
      <c r="H17" s="141" t="s">
        <v>155</v>
      </c>
      <c r="I17" s="7"/>
      <c r="J17" s="215">
        <f>SUM(E17:I17)</f>
        <v>0</v>
      </c>
      <c r="K17" s="225">
        <v>4</v>
      </c>
      <c r="L17" s="213">
        <v>12</v>
      </c>
      <c r="M17" s="214" t="str">
        <f>VLOOKUP(L17,'пр.взвешивания'!B6:P41,2,FALSE)</f>
        <v>АРУТЮНЯН Гаянэ Вагинаковна</v>
      </c>
      <c r="N17" s="245" t="str">
        <f>VLOOKUP(L17,'пр.взвешивания'!B6:Q52,3,FALSE)</f>
        <v>27.06.84 мсмк</v>
      </c>
      <c r="O17" s="246" t="str">
        <f>VLOOKUP(L17,'пр.взвешивания'!B6:R52,4,FALSE)</f>
        <v>Москва Москомспорт</v>
      </c>
      <c r="P17" s="50"/>
      <c r="Q17" s="80">
        <v>0</v>
      </c>
      <c r="R17" s="80">
        <v>3</v>
      </c>
      <c r="S17" s="97">
        <v>3</v>
      </c>
      <c r="T17" s="215">
        <f>SUM(P17:S17)</f>
        <v>6</v>
      </c>
      <c r="U17" s="197">
        <v>2</v>
      </c>
    </row>
    <row r="18" spans="1:21" ht="12" customHeight="1">
      <c r="A18" s="201"/>
      <c r="B18" s="200"/>
      <c r="C18" s="200"/>
      <c r="D18" s="207"/>
      <c r="E18" s="51"/>
      <c r="F18" s="26">
        <f>HYPERLINK(круги!H66)</f>
      </c>
      <c r="G18" s="26" t="s">
        <v>158</v>
      </c>
      <c r="H18" s="27">
        <f>HYPERLINK(круги!H84)</f>
      </c>
      <c r="I18" s="7"/>
      <c r="J18" s="209"/>
      <c r="K18" s="198"/>
      <c r="L18" s="201"/>
      <c r="M18" s="200"/>
      <c r="N18" s="235"/>
      <c r="O18" s="242"/>
      <c r="P18" s="51"/>
      <c r="Q18" s="26"/>
      <c r="R18" s="26"/>
      <c r="S18" s="27"/>
      <c r="T18" s="209"/>
      <c r="U18" s="194"/>
    </row>
    <row r="19" spans="1:21" ht="12" customHeight="1">
      <c r="A19" s="201">
        <v>7</v>
      </c>
      <c r="B19" s="199" t="str">
        <f>VLOOKUP(A19,'пр.взвешивания'!B6:E43,2,FALSE)</f>
        <v>ДУБИНИНА Елена Владимировна</v>
      </c>
      <c r="C19" s="199" t="str">
        <f>VLOOKUP(A19,'пр.взвешивания'!B6:F54,3,FALSE)</f>
        <v>11.08.87 мс</v>
      </c>
      <c r="D19" s="206" t="str">
        <f>VLOOKUP(A19,'пр.взвешивания'!B6:G54,4,FALSE)</f>
        <v>ЦФО Брянская Брянск ЛОК</v>
      </c>
      <c r="E19" s="142">
        <v>3.5</v>
      </c>
      <c r="F19" s="28"/>
      <c r="G19" s="29" t="s">
        <v>155</v>
      </c>
      <c r="H19" s="30" t="s">
        <v>155</v>
      </c>
      <c r="I19" s="7"/>
      <c r="J19" s="208">
        <f>SUM(E19:I19)</f>
        <v>3.5</v>
      </c>
      <c r="K19" s="198">
        <v>3</v>
      </c>
      <c r="L19" s="201">
        <v>15</v>
      </c>
      <c r="M19" s="199" t="str">
        <f>VLOOKUP(L19,'пр.взвешивания'!B6:P43,2,FALSE)</f>
        <v>МОЛЧАНОВА Мария Владимировна</v>
      </c>
      <c r="N19" s="234" t="str">
        <f>VLOOKUP(L19,'пр.взвешивания'!B6:Q54,3,FALSE)</f>
        <v>24.01.88 мсмк</v>
      </c>
      <c r="O19" s="241" t="str">
        <f>VLOOKUP(L19,'пр.взвешивания'!B6:R54,4,FALSE)</f>
        <v>ПФО Пермский Краснокамск Д</v>
      </c>
      <c r="P19" s="83">
        <v>3</v>
      </c>
      <c r="Q19" s="28"/>
      <c r="R19" s="77">
        <v>4</v>
      </c>
      <c r="S19" s="92">
        <v>3</v>
      </c>
      <c r="T19" s="209">
        <f>SUM(P19:S19)</f>
        <v>10</v>
      </c>
      <c r="U19" s="194">
        <v>1</v>
      </c>
    </row>
    <row r="20" spans="1:21" ht="12" customHeight="1">
      <c r="A20" s="201"/>
      <c r="B20" s="200"/>
      <c r="C20" s="200"/>
      <c r="D20" s="207"/>
      <c r="E20" s="52">
        <f>HYPERLINK(круги!H68)</f>
      </c>
      <c r="F20" s="32"/>
      <c r="G20" s="33">
        <f>HYPERLINK(круги!H90)</f>
      </c>
      <c r="H20" s="34">
        <f>HYPERLINK(круги!H79)</f>
      </c>
      <c r="I20" s="7"/>
      <c r="J20" s="209"/>
      <c r="K20" s="198"/>
      <c r="L20" s="201"/>
      <c r="M20" s="200"/>
      <c r="N20" s="235"/>
      <c r="O20" s="242"/>
      <c r="P20" s="52"/>
      <c r="Q20" s="32"/>
      <c r="R20" s="33" t="s">
        <v>156</v>
      </c>
      <c r="S20" s="34"/>
      <c r="T20" s="209"/>
      <c r="U20" s="194"/>
    </row>
    <row r="21" spans="1:21" ht="12" customHeight="1">
      <c r="A21" s="201">
        <v>8</v>
      </c>
      <c r="B21" s="199" t="str">
        <f>VLOOKUP(A21,'пр.взвешивания'!B6:E45,2,FALSE)</f>
        <v>ШАЙДУРОВА Олеся Сергеевна</v>
      </c>
      <c r="C21" s="199" t="str">
        <f>VLOOKUP(A21,'пр.взвешивания'!B6:F56,3,FALSE)</f>
        <v>12.09.89 мс</v>
      </c>
      <c r="D21" s="206" t="str">
        <f>VLOOKUP(A21,'пр.взвешивания'!B6:G56,4,FALSE)</f>
        <v>ПФО Пермский Лысьва  МО</v>
      </c>
      <c r="E21" s="83">
        <v>4</v>
      </c>
      <c r="F21" s="77">
        <v>4</v>
      </c>
      <c r="G21" s="54"/>
      <c r="H21" s="30">
        <v>0</v>
      </c>
      <c r="I21" s="7"/>
      <c r="J21" s="208">
        <f>SUM(E21:I21)</f>
        <v>8</v>
      </c>
      <c r="K21" s="198">
        <v>2</v>
      </c>
      <c r="L21" s="201">
        <v>17</v>
      </c>
      <c r="M21" s="199" t="str">
        <f>VLOOKUP(L21,'пр.взвешивания'!B6:P45,2,FALSE)</f>
        <v>БАЙКОВА Татьяна Васильевна</v>
      </c>
      <c r="N21" s="234" t="str">
        <f>VLOOKUP(L21,'пр.взвешивания'!B6:Q56,3,FALSE)</f>
        <v>01.04.91  кмс</v>
      </c>
      <c r="O21" s="241" t="str">
        <f>VLOOKUP(L21,'пр.взвешивания'!B6:R56,4,FALSE)</f>
        <v>ЦФО Московская  Мытищи МО</v>
      </c>
      <c r="P21" s="83">
        <v>0</v>
      </c>
      <c r="Q21" s="77">
        <v>0</v>
      </c>
      <c r="R21" s="28"/>
      <c r="S21" s="92">
        <v>0</v>
      </c>
      <c r="T21" s="209">
        <f>SUM(P21:S21)</f>
        <v>0</v>
      </c>
      <c r="U21" s="194">
        <v>4</v>
      </c>
    </row>
    <row r="22" spans="1:21" ht="12" customHeight="1">
      <c r="A22" s="201"/>
      <c r="B22" s="200"/>
      <c r="C22" s="200"/>
      <c r="D22" s="207"/>
      <c r="E22" s="52" t="s">
        <v>158</v>
      </c>
      <c r="F22" s="33" t="s">
        <v>160</v>
      </c>
      <c r="G22" s="32"/>
      <c r="H22" s="34">
        <f>HYPERLINK(круги!H72)</f>
      </c>
      <c r="I22" s="7"/>
      <c r="J22" s="209"/>
      <c r="K22" s="198"/>
      <c r="L22" s="201"/>
      <c r="M22" s="200"/>
      <c r="N22" s="235"/>
      <c r="O22" s="242"/>
      <c r="P22" s="52"/>
      <c r="Q22" s="33" t="s">
        <v>161</v>
      </c>
      <c r="R22" s="32"/>
      <c r="S22" s="34"/>
      <c r="T22" s="209"/>
      <c r="U22" s="194"/>
    </row>
    <row r="23" spans="1:21" ht="12" customHeight="1">
      <c r="A23" s="201">
        <v>9</v>
      </c>
      <c r="B23" s="199" t="str">
        <f>VLOOKUP(A23,'пр.взвешивания'!B6:E47,2,FALSE)</f>
        <v>РУБЕЛЬ Полина Валентиновна</v>
      </c>
      <c r="C23" s="199" t="str">
        <f>VLOOKUP(A23,'пр.взвешивания'!B6:F58,3,FALSE)</f>
        <v>28.06.86 мсмк</v>
      </c>
      <c r="D23" s="206" t="str">
        <f>VLOOKUP(A23,'пр.взвешивания'!B6:G58,4,FALSE)</f>
        <v>ДВФО Приморский Владивосток УФК и С</v>
      </c>
      <c r="E23" s="88">
        <v>4</v>
      </c>
      <c r="F23" s="89">
        <v>3</v>
      </c>
      <c r="G23" s="36">
        <v>3</v>
      </c>
      <c r="H23" s="37"/>
      <c r="I23" s="7"/>
      <c r="J23" s="208">
        <f>SUM(E23:I23)</f>
        <v>10</v>
      </c>
      <c r="K23" s="195">
        <v>1</v>
      </c>
      <c r="L23" s="201">
        <v>14</v>
      </c>
      <c r="M23" s="199" t="str">
        <f>VLOOKUP(L23,'пр.взвешивания'!B6:P47,2,FALSE)</f>
        <v>БОРИСОВА Зинаида Петровна</v>
      </c>
      <c r="N23" s="234" t="str">
        <f>VLOOKUP(L23,'пр.взвешивания'!B6:Q58,3,FALSE)</f>
        <v>28.08.82 мсмк</v>
      </c>
      <c r="O23" s="241" t="str">
        <f>VLOOKUP(L23,'пр.взвешивания'!B6:R58,4,FALSE)</f>
        <v>ЦФО Бррянская Брянск ЛОК</v>
      </c>
      <c r="P23" s="88">
        <v>0</v>
      </c>
      <c r="Q23" s="89">
        <v>0</v>
      </c>
      <c r="R23" s="89">
        <v>3</v>
      </c>
      <c r="S23" s="37"/>
      <c r="T23" s="209">
        <f>SUM(P23:S23)</f>
        <v>3</v>
      </c>
      <c r="U23" s="219">
        <v>3</v>
      </c>
    </row>
    <row r="24" spans="1:21" ht="12" customHeight="1" thickBot="1">
      <c r="A24" s="210"/>
      <c r="B24" s="211"/>
      <c r="C24" s="211"/>
      <c r="D24" s="212"/>
      <c r="E24" s="53" t="s">
        <v>159</v>
      </c>
      <c r="F24" s="38">
        <f>HYPERLINK(круги!HZ81)</f>
      </c>
      <c r="G24" s="38">
        <f>HYPERLINK(круги!H70)</f>
      </c>
      <c r="H24" s="39"/>
      <c r="I24" s="7"/>
      <c r="J24" s="223"/>
      <c r="K24" s="196"/>
      <c r="L24" s="210"/>
      <c r="M24" s="211"/>
      <c r="N24" s="236"/>
      <c r="O24" s="248"/>
      <c r="P24" s="53"/>
      <c r="Q24" s="38"/>
      <c r="R24" s="38"/>
      <c r="S24" s="39"/>
      <c r="T24" s="223"/>
      <c r="U24" s="233"/>
    </row>
    <row r="25" spans="1:21" ht="12" customHeight="1" thickBot="1">
      <c r="A25" s="46" t="s">
        <v>11</v>
      </c>
      <c r="B25" s="7"/>
      <c r="C25" s="7"/>
      <c r="D25" s="140"/>
      <c r="E25" s="7"/>
      <c r="F25" s="7"/>
      <c r="G25" s="7"/>
      <c r="H25" s="7"/>
      <c r="I25" s="7"/>
      <c r="J25" s="123"/>
      <c r="K25" s="7"/>
      <c r="M25" s="7"/>
      <c r="N25" s="151"/>
      <c r="O25" s="151"/>
      <c r="P25" s="7"/>
      <c r="Q25" s="7"/>
      <c r="R25" s="7"/>
      <c r="S25" s="7"/>
      <c r="T25" s="7"/>
      <c r="U25" s="7"/>
    </row>
    <row r="26" spans="1:21" ht="12" customHeight="1" thickBot="1">
      <c r="A26" s="213">
        <v>10</v>
      </c>
      <c r="B26" s="222" t="str">
        <f>VLOOKUP(A26,'пр.взвешивания'!B6:E61,2,FALSE)</f>
        <v>ГАЛКИНА Елена Сергеевна</v>
      </c>
      <c r="C26" s="214" t="str">
        <f>VLOOKUP(A26,'пр.взвешивания'!B6:F61,3,FALSE)</f>
        <v>06.02.85 мс</v>
      </c>
      <c r="D26" s="216" t="str">
        <f>VLOOKUP(A26,'пр.взвешивания'!B6:G61,4,FALSE)</f>
        <v>СФО Кемеровская Новокузнецк</v>
      </c>
      <c r="E26" s="72"/>
      <c r="F26" s="24" t="s">
        <v>155</v>
      </c>
      <c r="G26" s="24" t="s">
        <v>155</v>
      </c>
      <c r="H26" s="80">
        <v>4</v>
      </c>
      <c r="I26" s="78">
        <v>1</v>
      </c>
      <c r="J26" s="215">
        <f>SUM(E26:I26)</f>
        <v>5</v>
      </c>
      <c r="K26" s="197">
        <v>4</v>
      </c>
      <c r="L26" s="213">
        <v>9</v>
      </c>
      <c r="M26" s="222" t="str">
        <f>VLOOKUP(L26,'пр.взвешивания'!B6:P61,2,FALSE)</f>
        <v>РУБЕЛЬ Полина Валентиновна</v>
      </c>
      <c r="N26" s="245" t="str">
        <f>VLOOKUP(L26,'пр.взвешивания'!B6:Q61,3,FALSE)</f>
        <v>28.06.86 мсмк</v>
      </c>
      <c r="O26" s="246" t="str">
        <f>VLOOKUP(L26,'пр.взвешивания'!B6:R61,4,FALSE)</f>
        <v>ДВФО Приморский Владивосток УФК и С</v>
      </c>
      <c r="P26" s="7"/>
      <c r="Q26" s="7"/>
      <c r="R26" s="7"/>
      <c r="S26" s="7"/>
      <c r="T26" s="7"/>
      <c r="U26" s="7"/>
    </row>
    <row r="27" spans="1:21" ht="12" customHeight="1">
      <c r="A27" s="201"/>
      <c r="B27" s="203"/>
      <c r="C27" s="200"/>
      <c r="D27" s="207"/>
      <c r="E27" s="25"/>
      <c r="F27" s="26" t="s">
        <v>156</v>
      </c>
      <c r="G27" s="26">
        <f>HYPERLINK(круги!H110)</f>
      </c>
      <c r="H27" s="26" t="s">
        <v>165</v>
      </c>
      <c r="I27" s="27">
        <f>HYPERLINK(круги!I132)</f>
      </c>
      <c r="J27" s="209"/>
      <c r="K27" s="194"/>
      <c r="L27" s="201"/>
      <c r="M27" s="203"/>
      <c r="N27" s="235"/>
      <c r="O27" s="242"/>
      <c r="P27" s="154">
        <v>9</v>
      </c>
      <c r="Q27" s="7"/>
      <c r="R27" s="7"/>
      <c r="S27" s="7"/>
      <c r="T27" s="7"/>
      <c r="U27" s="7"/>
    </row>
    <row r="28" spans="1:21" ht="12" customHeight="1" thickBot="1">
      <c r="A28" s="201">
        <v>11</v>
      </c>
      <c r="B28" s="202" t="str">
        <f>VLOOKUP(A28,'пр.взвешивания'!B6:E63,2,FALSE)</f>
        <v>ФЕДОРОВА Ксения Михайловна</v>
      </c>
      <c r="C28" s="204" t="str">
        <f>VLOOKUP(A28,'пр.взвешивания'!B6:F63,3,FALSE)</f>
        <v>14.04.85 мс</v>
      </c>
      <c r="D28" s="206" t="str">
        <f>VLOOKUP(A28,'пр.взвешивания'!B6:G63,4,FALSE)</f>
        <v>С.Петербург ПР</v>
      </c>
      <c r="E28" s="143">
        <v>4</v>
      </c>
      <c r="F28" s="28"/>
      <c r="G28" s="29" t="s">
        <v>155</v>
      </c>
      <c r="H28" s="77">
        <v>4</v>
      </c>
      <c r="I28" s="73" t="s">
        <v>155</v>
      </c>
      <c r="J28" s="208">
        <f>SUM(E28:I28)</f>
        <v>8</v>
      </c>
      <c r="K28" s="194">
        <v>3</v>
      </c>
      <c r="L28" s="201">
        <v>12</v>
      </c>
      <c r="M28" s="202" t="str">
        <f>VLOOKUP(L28,'пр.взвешивания'!B6:P63,2,FALSE)</f>
        <v>АРУТЮНЯН Гаянэ Вагинаковна</v>
      </c>
      <c r="N28" s="249" t="str">
        <f>VLOOKUP(L28,'пр.взвешивания'!B6:Q63,3,FALSE)</f>
        <v>27.06.84 мсмк</v>
      </c>
      <c r="O28" s="241" t="str">
        <f>VLOOKUP(L28,'пр.взвешивания'!B6:R63,4,FALSE)</f>
        <v>Москва Москомспорт</v>
      </c>
      <c r="P28" s="155" t="s">
        <v>170</v>
      </c>
      <c r="Q28" s="41"/>
      <c r="R28" s="42"/>
      <c r="S28" s="7"/>
      <c r="T28" s="7"/>
      <c r="U28" s="7"/>
    </row>
    <row r="29" spans="1:21" ht="12" customHeight="1" thickBot="1">
      <c r="A29" s="201"/>
      <c r="B29" s="203"/>
      <c r="C29" s="205"/>
      <c r="D29" s="207"/>
      <c r="E29" s="31" t="s">
        <v>156</v>
      </c>
      <c r="F29" s="32"/>
      <c r="G29" s="33">
        <f>HYPERLINK(круги!H114)</f>
      </c>
      <c r="H29" s="33" t="s">
        <v>167</v>
      </c>
      <c r="I29" s="27">
        <f>HYPERLINK(круги!H1455)</f>
      </c>
      <c r="J29" s="209"/>
      <c r="K29" s="194"/>
      <c r="L29" s="210"/>
      <c r="M29" s="224"/>
      <c r="N29" s="250"/>
      <c r="O29" s="248"/>
      <c r="P29" s="79"/>
      <c r="Q29" s="43"/>
      <c r="R29" s="43"/>
      <c r="S29" s="152">
        <v>15</v>
      </c>
      <c r="T29" s="7"/>
      <c r="U29" s="7"/>
    </row>
    <row r="30" spans="1:21" ht="12" customHeight="1" thickBot="1">
      <c r="A30" s="201">
        <v>12</v>
      </c>
      <c r="B30" s="202" t="str">
        <f>VLOOKUP(A30,'пр.взвешивания'!B6:E65,2,FALSE)</f>
        <v>АРУТЮНЯН Гаянэ Вагинаковна</v>
      </c>
      <c r="C30" s="199" t="str">
        <f>VLOOKUP(A30,'пр.взвешивания'!B6:F65,3,FALSE)</f>
        <v>27.06.84 мсмк</v>
      </c>
      <c r="D30" s="206" t="str">
        <f>VLOOKUP(A30,'пр.взвешивания'!B6:G65,4,FALSE)</f>
        <v>Москва Москомспорт</v>
      </c>
      <c r="E30" s="143">
        <v>4</v>
      </c>
      <c r="F30" s="77">
        <v>3</v>
      </c>
      <c r="G30" s="65"/>
      <c r="H30" s="77">
        <v>4</v>
      </c>
      <c r="I30" s="92">
        <v>3</v>
      </c>
      <c r="J30" s="208">
        <f>SUM(E30:I30)</f>
        <v>14</v>
      </c>
      <c r="K30" s="194">
        <v>1</v>
      </c>
      <c r="L30" s="232">
        <v>15</v>
      </c>
      <c r="M30" s="253" t="str">
        <f>VLOOKUP(L30,'пр.взвешивания'!B6:P65,2,FALSE)</f>
        <v>МОЛЧАНОВА Мария Владимировна</v>
      </c>
      <c r="N30" s="254" t="str">
        <f>VLOOKUP(L30,'пр.взвешивания'!B6:Q65,3,FALSE)</f>
        <v>24.01.88 мсмк</v>
      </c>
      <c r="O30" s="251" t="str">
        <f>VLOOKUP(L30,'пр.взвешивания'!B6:R65,4,FALSE)</f>
        <v>ПФО Пермский Краснокамск Д</v>
      </c>
      <c r="P30" s="79"/>
      <c r="Q30" s="43"/>
      <c r="R30" s="43"/>
      <c r="S30" s="153" t="s">
        <v>169</v>
      </c>
      <c r="T30" s="7"/>
      <c r="U30" s="7"/>
    </row>
    <row r="31" spans="1:21" ht="12" customHeight="1">
      <c r="A31" s="201"/>
      <c r="B31" s="203"/>
      <c r="C31" s="200"/>
      <c r="D31" s="207"/>
      <c r="E31" s="31" t="s">
        <v>166</v>
      </c>
      <c r="F31" s="33">
        <f>HYPERLINK(круги!H136)</f>
      </c>
      <c r="G31" s="32"/>
      <c r="H31" s="33" t="s">
        <v>168</v>
      </c>
      <c r="I31" s="34">
        <f>HYPERLINK(круги!H125)</f>
      </c>
      <c r="J31" s="209"/>
      <c r="K31" s="194"/>
      <c r="L31" s="201"/>
      <c r="M31" s="203"/>
      <c r="N31" s="235"/>
      <c r="O31" s="242"/>
      <c r="P31" s="152">
        <v>15</v>
      </c>
      <c r="Q31" s="44"/>
      <c r="R31" s="45"/>
      <c r="S31" s="7"/>
      <c r="T31" s="7"/>
      <c r="U31" s="7"/>
    </row>
    <row r="32" spans="1:21" ht="12" customHeight="1" thickBot="1">
      <c r="A32" s="201">
        <v>13</v>
      </c>
      <c r="B32" s="202" t="str">
        <f>VLOOKUP(A32,'пр.взвешивания'!B6:E67,2,FALSE)</f>
        <v>РАЗВАЛЯЕВА Дарья Сергеевна</v>
      </c>
      <c r="C32" s="199" t="str">
        <f>VLOOKUP(A32,'пр.взвешивания'!B6:F67,3,FALSE)</f>
        <v>30.10.89 МС</v>
      </c>
      <c r="D32" s="206" t="str">
        <f>VLOOKUP(A32,'пр.взвешивания'!B6:G67,4,FALSE)</f>
        <v>ПФО Саратовская Саратов ПР</v>
      </c>
      <c r="E32" s="35" t="s">
        <v>155</v>
      </c>
      <c r="F32" s="36" t="s">
        <v>155</v>
      </c>
      <c r="G32" s="36" t="s">
        <v>155</v>
      </c>
      <c r="H32" s="76"/>
      <c r="I32" s="74" t="s">
        <v>155</v>
      </c>
      <c r="J32" s="208">
        <f>SUM(E32:I32)</f>
        <v>0</v>
      </c>
      <c r="K32" s="219">
        <v>5</v>
      </c>
      <c r="L32" s="201">
        <v>3</v>
      </c>
      <c r="M32" s="202" t="str">
        <f>VLOOKUP(L32,'пр.взвешивания'!B6:P67,2,FALSE)</f>
        <v>БОНДАРЕВА Елена Борисовна</v>
      </c>
      <c r="N32" s="234" t="str">
        <f>VLOOKUP(L32,'пр.взвешивания'!B6:Q67,3,FALSE)</f>
        <v>07.06.85 змс</v>
      </c>
      <c r="O32" s="241" t="str">
        <f>VLOOKUP(L32,'пр.взвешивания'!B6:R67,4,FALSE)</f>
        <v>МОСКВА  С-70 Д </v>
      </c>
      <c r="P32" s="153" t="s">
        <v>169</v>
      </c>
      <c r="Q32" s="7"/>
      <c r="R32" s="7"/>
      <c r="S32" s="7"/>
      <c r="T32" s="7"/>
      <c r="U32" s="7"/>
    </row>
    <row r="33" spans="1:21" ht="12" customHeight="1" thickBot="1">
      <c r="A33" s="201"/>
      <c r="B33" s="203"/>
      <c r="C33" s="200"/>
      <c r="D33" s="207"/>
      <c r="E33" s="70" t="s">
        <v>166</v>
      </c>
      <c r="F33" s="26" t="s">
        <v>167</v>
      </c>
      <c r="G33" s="26" t="s">
        <v>168</v>
      </c>
      <c r="H33" s="32"/>
      <c r="I33" s="27">
        <f>HYPERLINK(круги!H105)</f>
      </c>
      <c r="J33" s="209"/>
      <c r="K33" s="194"/>
      <c r="L33" s="210"/>
      <c r="M33" s="224"/>
      <c r="N33" s="236"/>
      <c r="O33" s="248"/>
      <c r="P33" s="7"/>
      <c r="Q33" s="7"/>
      <c r="R33" s="7"/>
      <c r="S33" s="7"/>
      <c r="T33" s="7"/>
      <c r="U33" s="7"/>
    </row>
    <row r="34" spans="1:21" ht="12" customHeight="1">
      <c r="A34" s="201">
        <v>14</v>
      </c>
      <c r="B34" s="202" t="str">
        <f>VLOOKUP(A34,'пр.взвешивания'!B6:E69,2,FALSE)</f>
        <v>БОРИСОВА Зинаида Петровна</v>
      </c>
      <c r="C34" s="199" t="str">
        <f>VLOOKUP(A34,'пр.взвешивания'!B6:F69,3,FALSE)</f>
        <v>28.08.82 мсмк</v>
      </c>
      <c r="D34" s="206" t="str">
        <f>VLOOKUP(A34,'пр.взвешивания'!B6:G69,4,FALSE)</f>
        <v>ЦФО Бррянская Брянск ЛОК</v>
      </c>
      <c r="E34" s="77">
        <v>3</v>
      </c>
      <c r="F34" s="149">
        <v>3</v>
      </c>
      <c r="G34" s="29" t="s">
        <v>155</v>
      </c>
      <c r="H34" s="77">
        <v>3</v>
      </c>
      <c r="I34" s="75"/>
      <c r="J34" s="208">
        <f>SUM(E34:I34)</f>
        <v>9</v>
      </c>
      <c r="K34" s="194">
        <v>2</v>
      </c>
      <c r="L34" s="18"/>
      <c r="M34" s="19"/>
      <c r="N34" s="19"/>
      <c r="O34" s="19"/>
      <c r="P34" s="7"/>
      <c r="Q34" s="7"/>
      <c r="R34" s="7"/>
      <c r="S34" s="7"/>
      <c r="T34" s="7"/>
      <c r="U34" s="7"/>
    </row>
    <row r="35" spans="1:21" ht="12" customHeight="1" thickBot="1">
      <c r="A35" s="210"/>
      <c r="B35" s="224"/>
      <c r="C35" s="211"/>
      <c r="D35" s="212"/>
      <c r="E35" s="71">
        <f>HYPERLINK(круги!H134)</f>
      </c>
      <c r="F35" s="38">
        <f>HYPERLINK(круги!H143)</f>
      </c>
      <c r="G35" s="55">
        <f>HYPERLINK(круги!H127)</f>
      </c>
      <c r="H35" s="55">
        <f>HYPERLINK(круги!H103)</f>
      </c>
      <c r="I35" s="39"/>
      <c r="J35" s="223"/>
      <c r="K35" s="233"/>
      <c r="L35" s="18"/>
      <c r="M35" s="19"/>
      <c r="N35" s="19"/>
      <c r="O35" s="19"/>
      <c r="P35" s="7"/>
      <c r="Q35" s="7"/>
      <c r="R35" s="7"/>
      <c r="S35" s="7"/>
      <c r="T35" s="7"/>
      <c r="U35" s="7"/>
    </row>
    <row r="36" spans="1:21" ht="12" customHeight="1" thickBot="1">
      <c r="A36" s="46" t="s">
        <v>12</v>
      </c>
      <c r="B36" s="7"/>
      <c r="C36" s="7"/>
      <c r="D36" s="140"/>
      <c r="E36" s="7"/>
      <c r="F36" s="7"/>
      <c r="G36" s="7"/>
      <c r="H36" s="7"/>
      <c r="I36" s="7"/>
      <c r="J36" s="123"/>
      <c r="K36" s="7"/>
      <c r="M36" s="7"/>
      <c r="N36" s="7"/>
      <c r="O36" s="7"/>
      <c r="P36" s="7"/>
      <c r="Q36" s="7"/>
      <c r="R36" s="7"/>
      <c r="S36" s="7"/>
      <c r="T36" s="7"/>
      <c r="U36" s="7"/>
    </row>
    <row r="37" spans="1:21" ht="12" customHeight="1">
      <c r="A37" s="213">
        <v>15</v>
      </c>
      <c r="B37" s="214" t="str">
        <f>VLOOKUP(A37,'пр.взвешивания'!B6:E41,2,FALSE)</f>
        <v>МОЛЧАНОВА Мария Владимировна</v>
      </c>
      <c r="C37" s="214" t="str">
        <f>VLOOKUP(A37,'пр.взвешивания'!B6:F72,3,FALSE)</f>
        <v>24.01.88 мсмк</v>
      </c>
      <c r="D37" s="216" t="str">
        <f>VLOOKUP(A37,'пр.взвешивания'!B6:G72,4,FALSE)</f>
        <v>ПФО Пермский Краснокамск Д</v>
      </c>
      <c r="E37" s="56"/>
      <c r="F37" s="144">
        <v>4</v>
      </c>
      <c r="G37" s="144">
        <v>4</v>
      </c>
      <c r="H37" s="148">
        <v>4</v>
      </c>
      <c r="I37" s="40"/>
      <c r="J37" s="215">
        <f>SUM(E37:I37)</f>
        <v>12</v>
      </c>
      <c r="K37" s="217" t="s">
        <v>163</v>
      </c>
      <c r="M37" s="7"/>
      <c r="N37" s="7"/>
      <c r="O37" s="7"/>
      <c r="P37" s="7"/>
      <c r="Q37" s="7"/>
      <c r="R37" s="7"/>
      <c r="S37" s="7"/>
      <c r="T37" s="7"/>
      <c r="U37" s="7"/>
    </row>
    <row r="38" spans="1:21" ht="12" customHeight="1">
      <c r="A38" s="201"/>
      <c r="B38" s="200"/>
      <c r="C38" s="200"/>
      <c r="D38" s="207"/>
      <c r="E38" s="57"/>
      <c r="F38" s="58">
        <v>1.05</v>
      </c>
      <c r="G38" s="58">
        <v>1.2</v>
      </c>
      <c r="H38" s="59">
        <v>0</v>
      </c>
      <c r="I38" s="40"/>
      <c r="J38" s="209"/>
      <c r="K38" s="218"/>
      <c r="L38" s="7"/>
      <c r="M38" s="7"/>
      <c r="N38" s="7"/>
      <c r="O38" s="43"/>
      <c r="P38" s="43"/>
      <c r="Q38" s="43"/>
      <c r="R38" s="43"/>
      <c r="S38" s="43"/>
      <c r="T38" s="43"/>
      <c r="U38" s="7"/>
    </row>
    <row r="39" spans="1:20" ht="12" customHeight="1">
      <c r="A39" s="201">
        <v>16</v>
      </c>
      <c r="B39" s="199" t="str">
        <f>VLOOKUP(A39,'пр.взвешивания'!B6:E43,2,FALSE)</f>
        <v>ИВАНОВА Елена Геннадьнвна</v>
      </c>
      <c r="C39" s="199" t="str">
        <f>VLOOKUP(A39,'пр.взвешивания'!B6:F74,3,FALSE)</f>
        <v>15.05.87 кмс</v>
      </c>
      <c r="D39" s="206" t="str">
        <f>VLOOKUP(A39,'пр.взвешивания'!B6:G74,4,FALSE)</f>
        <v>СЗФО Псковская Псков РССС</v>
      </c>
      <c r="E39" s="145">
        <v>0</v>
      </c>
      <c r="F39" s="60"/>
      <c r="G39" s="149">
        <v>0</v>
      </c>
      <c r="H39" s="146">
        <v>4</v>
      </c>
      <c r="I39" s="40"/>
      <c r="J39" s="208">
        <f>SUM(E39:I39)</f>
        <v>4</v>
      </c>
      <c r="K39" s="218" t="s">
        <v>153</v>
      </c>
      <c r="M39" s="109" t="str">
        <f>HYPERLINK('[3]реквизиты'!$A$6)</f>
        <v>Гл. судья, судья МК</v>
      </c>
      <c r="N39" s="110"/>
      <c r="O39" s="132"/>
      <c r="P39" s="114"/>
      <c r="Q39" s="133"/>
      <c r="R39" s="134" t="str">
        <f>HYPERLINK('[3]реквизиты'!$G$6)</f>
        <v>Е.А. Борков</v>
      </c>
      <c r="S39" s="114"/>
      <c r="T39" s="4"/>
    </row>
    <row r="40" spans="1:20" ht="12" customHeight="1">
      <c r="A40" s="201"/>
      <c r="B40" s="200"/>
      <c r="C40" s="200"/>
      <c r="D40" s="207"/>
      <c r="E40" s="61">
        <v>1.05</v>
      </c>
      <c r="F40" s="62"/>
      <c r="G40" s="63">
        <f>HYPERLINK(круги!H184)</f>
      </c>
      <c r="H40" s="64">
        <v>2.1</v>
      </c>
      <c r="I40" s="40"/>
      <c r="J40" s="209"/>
      <c r="K40" s="218"/>
      <c r="M40" s="110"/>
      <c r="N40" s="110"/>
      <c r="O40" s="132"/>
      <c r="P40" s="114"/>
      <c r="Q40" s="133"/>
      <c r="R40" s="135" t="str">
        <f>HYPERLINK('[3]реквизиты'!$G$7)</f>
        <v>/г. Москва/</v>
      </c>
      <c r="S40" s="114"/>
      <c r="T40" s="4"/>
    </row>
    <row r="41" spans="1:20" ht="12" customHeight="1">
      <c r="A41" s="201">
        <v>17</v>
      </c>
      <c r="B41" s="199" t="str">
        <f>VLOOKUP(A41,'пр.взвешивания'!B6:E45,2,FALSE)</f>
        <v>БАЙКОВА Татьяна Васильевна</v>
      </c>
      <c r="C41" s="199" t="str">
        <f>VLOOKUP(A41,'пр.взвешивания'!B6:F76,3,FALSE)</f>
        <v>01.04.91  кмс</v>
      </c>
      <c r="D41" s="206" t="str">
        <f>VLOOKUP(A41,'пр.взвешивания'!B6:G76,4,FALSE)</f>
        <v>ЦФО Московская  Мытищи МО</v>
      </c>
      <c r="E41" s="145">
        <v>0</v>
      </c>
      <c r="F41" s="149">
        <v>3</v>
      </c>
      <c r="G41" s="65"/>
      <c r="H41" s="146">
        <v>4</v>
      </c>
      <c r="I41" s="40"/>
      <c r="J41" s="208">
        <f>SUM(E41:I41)</f>
        <v>7</v>
      </c>
      <c r="K41" s="218" t="s">
        <v>164</v>
      </c>
      <c r="M41" s="12"/>
      <c r="N41" s="12"/>
      <c r="O41" s="113"/>
      <c r="P41" s="4"/>
      <c r="Q41" s="114"/>
      <c r="R41" s="114"/>
      <c r="S41" s="4"/>
      <c r="T41" s="4"/>
    </row>
    <row r="42" spans="1:20" ht="12" customHeight="1">
      <c r="A42" s="201"/>
      <c r="B42" s="200"/>
      <c r="C42" s="200"/>
      <c r="D42" s="207"/>
      <c r="E42" s="61">
        <f>HYPERLINK(круги!H171)</f>
      </c>
      <c r="F42" s="63">
        <f>HYPERLINK(круги!H182)</f>
      </c>
      <c r="G42" s="62"/>
      <c r="H42" s="64">
        <v>2.3</v>
      </c>
      <c r="I42" s="40"/>
      <c r="J42" s="209"/>
      <c r="K42" s="218"/>
      <c r="M42" s="109" t="str">
        <f>HYPERLINK('[2]реквизиты'!$A$22)</f>
        <v>Гл. секретарь, судья МК</v>
      </c>
      <c r="N42" s="110"/>
      <c r="O42" s="132"/>
      <c r="P42" s="114"/>
      <c r="Q42" s="133"/>
      <c r="R42" s="134" t="str">
        <f>HYPERLINK('[3]реквизиты'!$G$8)</f>
        <v>Р.М. Закиров</v>
      </c>
      <c r="S42" s="114"/>
      <c r="T42" s="4"/>
    </row>
    <row r="43" spans="1:20" ht="12" customHeight="1">
      <c r="A43" s="201">
        <v>18</v>
      </c>
      <c r="B43" s="199" t="str">
        <f>VLOOKUP(A43,'пр.взвешивания'!B6:E47,2,FALSE)</f>
        <v>САРКИСЯН Офелия Самвеловна</v>
      </c>
      <c r="C43" s="199" t="str">
        <f>VLOOKUP(A43,'пр.взвешивания'!B6:F78,3,FALSE)</f>
        <v>02.10.92 КМС</v>
      </c>
      <c r="D43" s="206" t="str">
        <f>VLOOKUP(A43,'пр.взвешивания'!B6:G78,4,FALSE)</f>
        <v>ЦФО Владимирская Муром МО</v>
      </c>
      <c r="E43" s="150">
        <v>0</v>
      </c>
      <c r="F43" s="147">
        <v>0</v>
      </c>
      <c r="G43" s="147">
        <v>0</v>
      </c>
      <c r="H43" s="66"/>
      <c r="I43" s="40"/>
      <c r="J43" s="208">
        <f>SUM(E43:I43)</f>
        <v>0</v>
      </c>
      <c r="K43" s="220" t="s">
        <v>157</v>
      </c>
      <c r="M43" s="115"/>
      <c r="N43" s="115"/>
      <c r="O43" s="136"/>
      <c r="P43" s="114"/>
      <c r="Q43" s="114"/>
      <c r="R43" s="135" t="str">
        <f>HYPERLINK('[3]реквизиты'!$G$9)</f>
        <v>/г. Пермь/</v>
      </c>
      <c r="S43" s="114"/>
      <c r="T43" s="4"/>
    </row>
    <row r="44" spans="1:21" ht="12" customHeight="1" thickBot="1">
      <c r="A44" s="210"/>
      <c r="B44" s="211"/>
      <c r="C44" s="211"/>
      <c r="D44" s="212"/>
      <c r="E44" s="67">
        <v>0</v>
      </c>
      <c r="F44" s="68">
        <v>2.1</v>
      </c>
      <c r="G44" s="68">
        <v>2.3</v>
      </c>
      <c r="H44" s="69"/>
      <c r="I44" s="40"/>
      <c r="J44" s="223"/>
      <c r="K44" s="221"/>
      <c r="L44" s="15"/>
      <c r="M44" s="15"/>
      <c r="N44" s="15"/>
      <c r="O44" s="137"/>
      <c r="P44" s="137"/>
      <c r="Q44" s="138"/>
      <c r="R44" s="137"/>
      <c r="S44" s="137"/>
      <c r="T44" s="43"/>
      <c r="U44" s="7"/>
    </row>
    <row r="45" spans="12:20" ht="15.75">
      <c r="L45" s="15"/>
      <c r="M45" s="15"/>
      <c r="N45" s="15"/>
      <c r="O45" s="137"/>
      <c r="P45" s="137"/>
      <c r="Q45" s="137"/>
      <c r="R45" s="137"/>
      <c r="S45" s="137"/>
      <c r="T45" s="4"/>
    </row>
  </sheetData>
  <sheetProtection/>
  <mergeCells count="191">
    <mergeCell ref="A1:U1"/>
    <mergeCell ref="A34:A35"/>
    <mergeCell ref="B34:B35"/>
    <mergeCell ref="C34:C35"/>
    <mergeCell ref="D34:D35"/>
    <mergeCell ref="M30:M31"/>
    <mergeCell ref="N30:N31"/>
    <mergeCell ref="N32:N33"/>
    <mergeCell ref="O32:O33"/>
    <mergeCell ref="O30:O31"/>
    <mergeCell ref="L32:L33"/>
    <mergeCell ref="M32:M33"/>
    <mergeCell ref="M26:M27"/>
    <mergeCell ref="N26:N27"/>
    <mergeCell ref="O26:O27"/>
    <mergeCell ref="O23:O24"/>
    <mergeCell ref="N21:N22"/>
    <mergeCell ref="O21:O22"/>
    <mergeCell ref="L28:L29"/>
    <mergeCell ref="M28:M29"/>
    <mergeCell ref="N28:N29"/>
    <mergeCell ref="O28:O29"/>
    <mergeCell ref="U17:U18"/>
    <mergeCell ref="T19:T20"/>
    <mergeCell ref="U19:U20"/>
    <mergeCell ref="T23:T24"/>
    <mergeCell ref="U23:U24"/>
    <mergeCell ref="L21:L22"/>
    <mergeCell ref="M21:M22"/>
    <mergeCell ref="L23:L24"/>
    <mergeCell ref="M23:M24"/>
    <mergeCell ref="N23:N24"/>
    <mergeCell ref="T21:T22"/>
    <mergeCell ref="U21:U22"/>
    <mergeCell ref="L19:L20"/>
    <mergeCell ref="M19:M20"/>
    <mergeCell ref="N19:N20"/>
    <mergeCell ref="O19:O20"/>
    <mergeCell ref="U10:U11"/>
    <mergeCell ref="U12:U13"/>
    <mergeCell ref="T8:T9"/>
    <mergeCell ref="O12:O13"/>
    <mergeCell ref="O8:O9"/>
    <mergeCell ref="L17:L18"/>
    <mergeCell ref="M17:M18"/>
    <mergeCell ref="N17:N18"/>
    <mergeCell ref="O17:O18"/>
    <mergeCell ref="T17:T18"/>
    <mergeCell ref="N10:N11"/>
    <mergeCell ref="O10:O11"/>
    <mergeCell ref="T12:T13"/>
    <mergeCell ref="U4:U5"/>
    <mergeCell ref="L6:L7"/>
    <mergeCell ref="M6:M7"/>
    <mergeCell ref="N6:N7"/>
    <mergeCell ref="O6:O7"/>
    <mergeCell ref="U8:U9"/>
    <mergeCell ref="T10:T11"/>
    <mergeCell ref="T6:T7"/>
    <mergeCell ref="U6:U7"/>
    <mergeCell ref="T4:T5"/>
    <mergeCell ref="P4:S4"/>
    <mergeCell ref="M4:M5"/>
    <mergeCell ref="N4:N5"/>
    <mergeCell ref="O4:O5"/>
    <mergeCell ref="M8:M9"/>
    <mergeCell ref="N8:N9"/>
    <mergeCell ref="L12:L13"/>
    <mergeCell ref="M12:M13"/>
    <mergeCell ref="N12:N13"/>
    <mergeCell ref="J8:J9"/>
    <mergeCell ref="K8:K9"/>
    <mergeCell ref="J10:J11"/>
    <mergeCell ref="L10:L11"/>
    <mergeCell ref="M10:M11"/>
    <mergeCell ref="J43:J44"/>
    <mergeCell ref="L4:L5"/>
    <mergeCell ref="L26:L27"/>
    <mergeCell ref="L30:L31"/>
    <mergeCell ref="J34:J35"/>
    <mergeCell ref="K34:K35"/>
    <mergeCell ref="K39:K40"/>
    <mergeCell ref="J39:J40"/>
    <mergeCell ref="L8:L9"/>
    <mergeCell ref="A41:A42"/>
    <mergeCell ref="B41:B42"/>
    <mergeCell ref="C41:C42"/>
    <mergeCell ref="D41:D42"/>
    <mergeCell ref="J41:J42"/>
    <mergeCell ref="K41:K42"/>
    <mergeCell ref="B30:B31"/>
    <mergeCell ref="C30:C31"/>
    <mergeCell ref="A37:A38"/>
    <mergeCell ref="B37:B38"/>
    <mergeCell ref="C37:C38"/>
    <mergeCell ref="A39:A40"/>
    <mergeCell ref="B39:B40"/>
    <mergeCell ref="C39:C40"/>
    <mergeCell ref="K10:K11"/>
    <mergeCell ref="J12:J13"/>
    <mergeCell ref="K12:K13"/>
    <mergeCell ref="D39:D40"/>
    <mergeCell ref="J30:J31"/>
    <mergeCell ref="J32:J33"/>
    <mergeCell ref="J17:J18"/>
    <mergeCell ref="J14:J15"/>
    <mergeCell ref="K14:K15"/>
    <mergeCell ref="K17:K18"/>
    <mergeCell ref="A4:A5"/>
    <mergeCell ref="B4:B5"/>
    <mergeCell ref="C4:C5"/>
    <mergeCell ref="D4:D5"/>
    <mergeCell ref="J4:J5"/>
    <mergeCell ref="K4:K5"/>
    <mergeCell ref="E4:I4"/>
    <mergeCell ref="J6:J7"/>
    <mergeCell ref="K6:K7"/>
    <mergeCell ref="C6:C7"/>
    <mergeCell ref="D6:D7"/>
    <mergeCell ref="A8:A9"/>
    <mergeCell ref="C10:C11"/>
    <mergeCell ref="D10:D11"/>
    <mergeCell ref="B8:B9"/>
    <mergeCell ref="C8:C9"/>
    <mergeCell ref="D8:D9"/>
    <mergeCell ref="A6:A7"/>
    <mergeCell ref="B6:B7"/>
    <mergeCell ref="C17:C18"/>
    <mergeCell ref="D17:D18"/>
    <mergeCell ref="A14:A15"/>
    <mergeCell ref="B14:B15"/>
    <mergeCell ref="C14:C15"/>
    <mergeCell ref="D14:D15"/>
    <mergeCell ref="B10:B11"/>
    <mergeCell ref="A12:A13"/>
    <mergeCell ref="A19:A20"/>
    <mergeCell ref="J19:J20"/>
    <mergeCell ref="J21:J22"/>
    <mergeCell ref="J23:J24"/>
    <mergeCell ref="C19:C20"/>
    <mergeCell ref="D19:D20"/>
    <mergeCell ref="B19:B20"/>
    <mergeCell ref="A21:A22"/>
    <mergeCell ref="B21:B22"/>
    <mergeCell ref="D21:D22"/>
    <mergeCell ref="B26:B27"/>
    <mergeCell ref="C26:C27"/>
    <mergeCell ref="D26:D27"/>
    <mergeCell ref="J26:J27"/>
    <mergeCell ref="A43:A44"/>
    <mergeCell ref="B43:B44"/>
    <mergeCell ref="A32:A33"/>
    <mergeCell ref="B32:B33"/>
    <mergeCell ref="C32:C33"/>
    <mergeCell ref="A30:A31"/>
    <mergeCell ref="C43:C44"/>
    <mergeCell ref="D43:D44"/>
    <mergeCell ref="K30:K31"/>
    <mergeCell ref="J37:J38"/>
    <mergeCell ref="D37:D38"/>
    <mergeCell ref="K37:K38"/>
    <mergeCell ref="D32:D33"/>
    <mergeCell ref="K32:K33"/>
    <mergeCell ref="D30:D31"/>
    <mergeCell ref="K43:K44"/>
    <mergeCell ref="B12:B13"/>
    <mergeCell ref="C12:C13"/>
    <mergeCell ref="D12:D13"/>
    <mergeCell ref="A17:A18"/>
    <mergeCell ref="B17:B18"/>
    <mergeCell ref="A10:A11"/>
    <mergeCell ref="A28:A29"/>
    <mergeCell ref="B28:B29"/>
    <mergeCell ref="C28:C29"/>
    <mergeCell ref="D28:D29"/>
    <mergeCell ref="J28:J29"/>
    <mergeCell ref="A23:A24"/>
    <mergeCell ref="B23:B24"/>
    <mergeCell ref="C23:C24"/>
    <mergeCell ref="D23:D24"/>
    <mergeCell ref="A26:A27"/>
    <mergeCell ref="B2:J2"/>
    <mergeCell ref="K2:U2"/>
    <mergeCell ref="B3:K3"/>
    <mergeCell ref="Q3:U3"/>
    <mergeCell ref="K28:K29"/>
    <mergeCell ref="K23:K24"/>
    <mergeCell ref="K26:K27"/>
    <mergeCell ref="K21:K22"/>
    <mergeCell ref="K19:K20"/>
    <mergeCell ref="C21:C22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7"/>
  <sheetViews>
    <sheetView zoomScalePageLayoutView="0" workbookViewId="0" topLeftCell="A13">
      <selection activeCell="A47" sqref="A1:G47"/>
    </sheetView>
  </sheetViews>
  <sheetFormatPr defaultColWidth="9.140625" defaultRowHeight="12.75"/>
  <cols>
    <col min="1" max="1" width="8.421875" style="0" customWidth="1"/>
    <col min="2" max="2" width="7.140625" style="0" customWidth="1"/>
    <col min="3" max="3" width="24.421875" style="0" customWidth="1"/>
    <col min="5" max="5" width="18.140625" style="0" customWidth="1"/>
    <col min="6" max="6" width="11.421875" style="0" customWidth="1"/>
    <col min="7" max="7" width="18.28125" style="0" customWidth="1"/>
  </cols>
  <sheetData>
    <row r="1" spans="1:7" ht="27.75" customHeight="1" thickBot="1">
      <c r="A1" s="252" t="s">
        <v>38</v>
      </c>
      <c r="B1" s="252"/>
      <c r="C1" s="252"/>
      <c r="D1" s="252"/>
      <c r="E1" s="252"/>
      <c r="F1" s="252"/>
      <c r="G1" s="252"/>
    </row>
    <row r="2" spans="1:7" ht="36" customHeight="1" thickBot="1">
      <c r="A2" s="185" t="s">
        <v>37</v>
      </c>
      <c r="B2" s="185"/>
      <c r="C2" s="258"/>
      <c r="D2" s="187" t="str">
        <f>HYPERLINK('[3]реквизиты'!$A$2)</f>
        <v>Чемпионат России по САМБО среди женщин</v>
      </c>
      <c r="E2" s="188"/>
      <c r="F2" s="188"/>
      <c r="G2" s="189"/>
    </row>
    <row r="3" spans="1:7" ht="30.75" customHeight="1" thickBot="1">
      <c r="A3" s="259" t="str">
        <f>HYPERLINK('[3]реквизиты'!$A$3)</f>
        <v>14-17 июня 2011 г.       г. Краснокамск</v>
      </c>
      <c r="B3" s="259"/>
      <c r="C3" s="259"/>
      <c r="D3" s="116"/>
      <c r="E3" s="117"/>
      <c r="F3" s="191" t="str">
        <f>HYPERLINK('пр.взвешивания'!E3)</f>
        <v>в.к.   48       кг.</v>
      </c>
      <c r="G3" s="193"/>
    </row>
    <row r="4" spans="1:7" ht="12.75">
      <c r="A4" s="260" t="s">
        <v>33</v>
      </c>
      <c r="B4" s="260" t="s">
        <v>0</v>
      </c>
      <c r="C4" s="260" t="s">
        <v>1</v>
      </c>
      <c r="D4" s="260" t="s">
        <v>21</v>
      </c>
      <c r="E4" s="260" t="s">
        <v>22</v>
      </c>
      <c r="F4" s="260" t="s">
        <v>23</v>
      </c>
      <c r="G4" s="260" t="s">
        <v>24</v>
      </c>
    </row>
    <row r="5" spans="1:7" ht="12.75">
      <c r="A5" s="261"/>
      <c r="B5" s="261"/>
      <c r="C5" s="261"/>
      <c r="D5" s="261"/>
      <c r="E5" s="261"/>
      <c r="F5" s="261"/>
      <c r="G5" s="261"/>
    </row>
    <row r="6" spans="1:7" ht="12" customHeight="1">
      <c r="A6" s="256" t="s">
        <v>163</v>
      </c>
      <c r="B6" s="257">
        <v>15</v>
      </c>
      <c r="C6" s="255" t="str">
        <f>VLOOKUP(B6,'пр.взвешивания'!B6:G41,2,FALSE)</f>
        <v>МОЛЧАНОВА Мария Владимировна</v>
      </c>
      <c r="D6" s="255" t="str">
        <f>VLOOKUP(B6,'пр.взвешивания'!B6:G57,3,FALSE)</f>
        <v>24.01.88 мсмк</v>
      </c>
      <c r="E6" s="255" t="str">
        <f>VLOOKUP(B6,'пр.взвешивания'!B6:G55,4,FALSE)</f>
        <v>ПФО Пермский Краснокамск Д</v>
      </c>
      <c r="F6" s="255" t="str">
        <f>VLOOKUP(B6,'пр.взвешивания'!B6:G55,5,FALSE)</f>
        <v>000532</v>
      </c>
      <c r="G6" s="255" t="str">
        <f>VLOOKUP(B6,'пр.взвешивания'!B6:G55,6,FALSE)</f>
        <v>Мухаметшин РГ</v>
      </c>
    </row>
    <row r="7" spans="1:7" ht="12" customHeight="1">
      <c r="A7" s="256"/>
      <c r="B7" s="257"/>
      <c r="C7" s="255"/>
      <c r="D7" s="255"/>
      <c r="E7" s="255"/>
      <c r="F7" s="255"/>
      <c r="G7" s="255"/>
    </row>
    <row r="8" spans="1:7" ht="12" customHeight="1">
      <c r="A8" s="256" t="s">
        <v>164</v>
      </c>
      <c r="B8" s="257">
        <v>9</v>
      </c>
      <c r="C8" s="255" t="str">
        <f>VLOOKUP(B8,'пр.взвешивания'!B6:G41,2,FALSE)</f>
        <v>РУБЕЛЬ Полина Валентиновна</v>
      </c>
      <c r="D8" s="255" t="str">
        <f>VLOOKUP(B8,'пр.взвешивания'!B6:G57,3,FALSE)</f>
        <v>28.06.86 мсмк</v>
      </c>
      <c r="E8" s="255" t="str">
        <f>VLOOKUP(B8,'пр.взвешивания'!B6:G57,4,FALSE)</f>
        <v>ДВФО Приморский Владивосток УФК и С</v>
      </c>
      <c r="F8" s="255" t="str">
        <f>VLOOKUP(B8,'пр.взвешивания'!B6:G57,5,FALSE)</f>
        <v>000617    0505224671</v>
      </c>
      <c r="G8" s="255" t="str">
        <f>VLOOKUP(B8,'пр.взвешивания'!B6:G57,6,FALSE)</f>
        <v>Леонтьев ЮА Фалеева ОА</v>
      </c>
    </row>
    <row r="9" spans="1:7" ht="12" customHeight="1">
      <c r="A9" s="256"/>
      <c r="B9" s="257"/>
      <c r="C9" s="255"/>
      <c r="D9" s="255"/>
      <c r="E9" s="255"/>
      <c r="F9" s="255"/>
      <c r="G9" s="255"/>
    </row>
    <row r="10" spans="1:7" ht="12" customHeight="1">
      <c r="A10" s="256" t="s">
        <v>153</v>
      </c>
      <c r="B10" s="257">
        <v>12</v>
      </c>
      <c r="C10" s="255" t="str">
        <f>VLOOKUP(B10,'пр.взвешивания'!B6:G41,2,FALSE)</f>
        <v>АРУТЮНЯН Гаянэ Вагинаковна</v>
      </c>
      <c r="D10" s="255" t="str">
        <f>VLOOKUP(B10,'пр.взвешивания'!B6:G59,3,FALSE)</f>
        <v>27.06.84 мсмк</v>
      </c>
      <c r="E10" s="255" t="str">
        <f>VLOOKUP(B10,'пр.взвешивания'!B6:G59,4,FALSE)</f>
        <v>Москва Москомспорт</v>
      </c>
      <c r="F10" s="255" t="str">
        <f>VLOOKUP(B10,'пр.взвешивания'!B6:G59,5,FALSE)</f>
        <v>0003637</v>
      </c>
      <c r="G10" s="255" t="str">
        <f>VLOOKUP(B10,'пр.взвешивания'!B6:G59,6,FALSE)</f>
        <v>Сабуров АЛ Шмаков ОВ Дугаева НС </v>
      </c>
    </row>
    <row r="11" spans="1:7" ht="12" customHeight="1">
      <c r="A11" s="256"/>
      <c r="B11" s="257"/>
      <c r="C11" s="255"/>
      <c r="D11" s="255"/>
      <c r="E11" s="255"/>
      <c r="F11" s="255"/>
      <c r="G11" s="255"/>
    </row>
    <row r="12" spans="1:7" ht="12" customHeight="1">
      <c r="A12" s="256" t="s">
        <v>153</v>
      </c>
      <c r="B12" s="257">
        <v>3</v>
      </c>
      <c r="C12" s="255" t="str">
        <f>VLOOKUP(B12,'пр.взвешивания'!B6:G41,2,FALSE)</f>
        <v>БОНДАРЕВА Елена Борисовна</v>
      </c>
      <c r="D12" s="255" t="str">
        <f>VLOOKUP(B12,'пр.взвешивания'!B6:G61,3,FALSE)</f>
        <v>07.06.85 змс</v>
      </c>
      <c r="E12" s="255" t="str">
        <f>VLOOKUP(B12,'пр.взвешивания'!B6:G61,4,FALSE)</f>
        <v>МОСКВА  С-70 Д </v>
      </c>
      <c r="F12" s="255" t="str">
        <f>VLOOKUP(B12,'пр.взвешивания'!B6:G61,5,FALSE)</f>
        <v>000527  2205647057</v>
      </c>
      <c r="G12" s="255" t="str">
        <f>VLOOKUP(B12,'пр.взвешивания'!B6:G61,6,FALSE)</f>
        <v>Береснев СН Ходырев АН, Ханбабаев РК</v>
      </c>
    </row>
    <row r="13" spans="1:7" ht="12" customHeight="1">
      <c r="A13" s="256"/>
      <c r="B13" s="257"/>
      <c r="C13" s="255"/>
      <c r="D13" s="255"/>
      <c r="E13" s="255"/>
      <c r="F13" s="255"/>
      <c r="G13" s="255"/>
    </row>
    <row r="14" spans="1:7" ht="12" customHeight="1">
      <c r="A14" s="256" t="s">
        <v>172</v>
      </c>
      <c r="B14" s="257">
        <v>2</v>
      </c>
      <c r="C14" s="255" t="str">
        <f>VLOOKUP(B14,'пр.взвешивания'!B6:G41,2,FALSE)</f>
        <v>ПАК Елена Игоревна</v>
      </c>
      <c r="D14" s="255" t="str">
        <f>VLOOKUP(B14,'пр.взвешивания'!B6:G63,3,FALSE)</f>
        <v>10.03.80 мс</v>
      </c>
      <c r="E14" s="255" t="str">
        <f>VLOOKUP(B14,'пр.взвешивания'!B6:G63,4,FALSE)</f>
        <v>ЦФО Тульская Тула МО</v>
      </c>
      <c r="F14" s="255" t="str">
        <f>VLOOKUP(B14,'пр.взвешивания'!B6:G63,5,FALSE)</f>
        <v>000630  7002670416</v>
      </c>
      <c r="G14" s="255" t="str">
        <f>VLOOKUP(B14,'пр.взвешивания'!B6:G63,6,FALSE)</f>
        <v>Сидякин ЕВ</v>
      </c>
    </row>
    <row r="15" spans="1:7" ht="12" customHeight="1">
      <c r="A15" s="256"/>
      <c r="B15" s="257"/>
      <c r="C15" s="255"/>
      <c r="D15" s="255"/>
      <c r="E15" s="255"/>
      <c r="F15" s="255"/>
      <c r="G15" s="255"/>
    </row>
    <row r="16" spans="1:7" ht="12" customHeight="1">
      <c r="A16" s="256" t="s">
        <v>172</v>
      </c>
      <c r="B16" s="257">
        <v>14</v>
      </c>
      <c r="C16" s="255" t="str">
        <f>VLOOKUP(B16,'пр.взвешивания'!B6:G41,2,FALSE)</f>
        <v>БОРИСОВА Зинаида Петровна</v>
      </c>
      <c r="D16" s="255" t="str">
        <f>VLOOKUP(B16,'пр.взвешивания'!B6:G65,3,FALSE)</f>
        <v>28.08.82 мсмк</v>
      </c>
      <c r="E16" s="255" t="str">
        <f>VLOOKUP(B16,'пр.взвешивания'!B6:G65,4,FALSE)</f>
        <v>ЦФО Бррянская Брянск ЛОК</v>
      </c>
      <c r="F16" s="255" t="str">
        <f>VLOOKUP(B16,'пр.взвешивания'!B6:G65,5,FALSE)</f>
        <v>000602   1502809458.</v>
      </c>
      <c r="G16" s="255" t="str">
        <f>VLOOKUP(B16,'пр.взвешивания'!B6:G65,6,FALSE)</f>
        <v>Кацанашвили ОМ Исаева ЕВ</v>
      </c>
    </row>
    <row r="17" spans="1:7" ht="12" customHeight="1">
      <c r="A17" s="256"/>
      <c r="B17" s="257"/>
      <c r="C17" s="255"/>
      <c r="D17" s="255"/>
      <c r="E17" s="255"/>
      <c r="F17" s="255"/>
      <c r="G17" s="255"/>
    </row>
    <row r="18" spans="1:7" ht="12" customHeight="1">
      <c r="A18" s="256" t="s">
        <v>173</v>
      </c>
      <c r="B18" s="257">
        <v>8</v>
      </c>
      <c r="C18" s="255" t="str">
        <f>VLOOKUP(B18,'пр.взвешивания'!B6:G41,2,FALSE)</f>
        <v>ШАЙДУРОВА Олеся Сергеевна</v>
      </c>
      <c r="D18" s="255" t="str">
        <f>VLOOKUP(B18,'пр.взвешивания'!B6:G67,3,FALSE)</f>
        <v>12.09.89 мс</v>
      </c>
      <c r="E18" s="255" t="str">
        <f>VLOOKUP(B18,'пр.взвешивания'!B6:G67,4,FALSE)</f>
        <v>ПФО Пермский Лысьва  МО</v>
      </c>
      <c r="F18" s="255" t="str">
        <f>VLOOKUP(B18,'пр.взвешивания'!B6:G67,5,FALSE)</f>
        <v>000893</v>
      </c>
      <c r="G18" s="255" t="str">
        <f>VLOOKUP(B18,'пр.взвешивания'!B6:G67,6,FALSE)</f>
        <v>Тужин ВЧ Угольников ВА</v>
      </c>
    </row>
    <row r="19" spans="1:7" ht="12" customHeight="1">
      <c r="A19" s="256"/>
      <c r="B19" s="257"/>
      <c r="C19" s="255"/>
      <c r="D19" s="255"/>
      <c r="E19" s="255"/>
      <c r="F19" s="255"/>
      <c r="G19" s="255"/>
    </row>
    <row r="20" spans="1:7" ht="12" customHeight="1">
      <c r="A20" s="256" t="s">
        <v>173</v>
      </c>
      <c r="B20" s="257">
        <v>17</v>
      </c>
      <c r="C20" s="255" t="str">
        <f>VLOOKUP(B20,'пр.взвешивания'!B6:G41,2,FALSE)</f>
        <v>БАЙКОВА Татьяна Васильевна</v>
      </c>
      <c r="D20" s="255" t="str">
        <f>VLOOKUP(B20,'пр.взвешивания'!B6:G69,3,FALSE)</f>
        <v>01.04.91  кмс</v>
      </c>
      <c r="E20" s="255" t="str">
        <f>VLOOKUP(B20,'пр.взвешивания'!B6:G69,4,FALSE)</f>
        <v>ЦФО Московская  Мытищи МО</v>
      </c>
      <c r="F20" s="255" t="str">
        <f>VLOOKUP(B20,'пр.взвешивания'!B6:G69,5,FALSE)</f>
        <v>000779</v>
      </c>
      <c r="G20" s="255" t="str">
        <f>VLOOKUP(B20,'пр.взвешивания'!B6:G69,6,FALSE)</f>
        <v>Гончаров ЮС</v>
      </c>
    </row>
    <row r="21" spans="1:7" ht="12" customHeight="1">
      <c r="A21" s="256"/>
      <c r="B21" s="257"/>
      <c r="C21" s="255"/>
      <c r="D21" s="255"/>
      <c r="E21" s="255"/>
      <c r="F21" s="255"/>
      <c r="G21" s="255"/>
    </row>
    <row r="22" spans="1:7" ht="12" customHeight="1">
      <c r="A22" s="256" t="s">
        <v>174</v>
      </c>
      <c r="B22" s="257">
        <v>1</v>
      </c>
      <c r="C22" s="255" t="str">
        <f>VLOOKUP(B22,'пр.взвешивания'!B6:G41,2,FALSE)</f>
        <v>ФЕДОТОВА Ирина Ильинична</v>
      </c>
      <c r="D22" s="255" t="str">
        <f>VLOOKUP(B22,'пр.взвешивания'!B6:G71,3,FALSE)</f>
        <v>01.03.87 мс</v>
      </c>
      <c r="E22" s="255" t="str">
        <f>VLOOKUP(B22,'пр.взвешивания'!B6:G71,4,FALSE)</f>
        <v>СФО Бурятия Улан-Удэ МО</v>
      </c>
      <c r="F22" s="255">
        <f>VLOOKUP(B22,'пр.взвешивания'!B6:G71,5,FALSE)</f>
        <v>0</v>
      </c>
      <c r="G22" s="255" t="str">
        <f>VLOOKUP(B22,'пр.взвешивания'!B6:G71,6,FALSE)</f>
        <v>Санжиев ТЖ Серебренников ВВ</v>
      </c>
    </row>
    <row r="23" spans="1:7" ht="12" customHeight="1">
      <c r="A23" s="256"/>
      <c r="B23" s="257"/>
      <c r="C23" s="255"/>
      <c r="D23" s="255"/>
      <c r="E23" s="255"/>
      <c r="F23" s="255"/>
      <c r="G23" s="255"/>
    </row>
    <row r="24" spans="1:7" ht="12" customHeight="1">
      <c r="A24" s="256" t="s">
        <v>174</v>
      </c>
      <c r="B24" s="257">
        <v>7</v>
      </c>
      <c r="C24" s="255" t="str">
        <f>VLOOKUP(B24,'пр.взвешивания'!B6:G41,2,FALSE)</f>
        <v>ДУБИНИНА Елена Владимировна</v>
      </c>
      <c r="D24" s="255" t="str">
        <f>VLOOKUP(B24,'пр.взвешивания'!B6:G73,3,FALSE)</f>
        <v>11.08.87 мс</v>
      </c>
      <c r="E24" s="255" t="str">
        <f>VLOOKUP(B24,'пр.взвешивания'!B6:G73,4,FALSE)</f>
        <v>ЦФО Брянская Брянск ЛОК</v>
      </c>
      <c r="F24" s="255">
        <f>VLOOKUP(B24,'пр.взвешивания'!B6:G73,5,FALSE)</f>
        <v>1506611464</v>
      </c>
      <c r="G24" s="255" t="str">
        <f>VLOOKUP(B24,'пр.взвешивания'!B6:G73,6,FALSE)</f>
        <v>Северюхина ОМ  </v>
      </c>
    </row>
    <row r="25" spans="1:7" ht="12" customHeight="1">
      <c r="A25" s="256"/>
      <c r="B25" s="257"/>
      <c r="C25" s="255"/>
      <c r="D25" s="255"/>
      <c r="E25" s="255"/>
      <c r="F25" s="255"/>
      <c r="G25" s="255"/>
    </row>
    <row r="26" spans="1:7" ht="12" customHeight="1">
      <c r="A26" s="256" t="s">
        <v>174</v>
      </c>
      <c r="B26" s="257">
        <v>11</v>
      </c>
      <c r="C26" s="255" t="str">
        <f>VLOOKUP(B26,'пр.взвешивания'!B6:G41,2,FALSE)</f>
        <v>ФЕДОРОВА Ксения Михайловна</v>
      </c>
      <c r="D26" s="255" t="str">
        <f>VLOOKUP(B26,'пр.взвешивания'!B6:G75,3,FALSE)</f>
        <v>14.04.85 мс</v>
      </c>
      <c r="E26" s="255" t="str">
        <f>VLOOKUP(B26,'пр.взвешивания'!B6:G75,4,FALSE)</f>
        <v>С.Петербург ПР</v>
      </c>
      <c r="F26" s="255" t="str">
        <f>VLOOKUP(B26,'пр.взвешивания'!B6:G75,5,FALSE)</f>
        <v>000421  4704973932.</v>
      </c>
      <c r="G26" s="255" t="str">
        <f>VLOOKUP(B26,'пр.взвешивания'!B6:G75,6,FALSE)</f>
        <v>Еремина ЕП Еремин АИ</v>
      </c>
    </row>
    <row r="27" spans="1:7" ht="12" customHeight="1">
      <c r="A27" s="256"/>
      <c r="B27" s="257"/>
      <c r="C27" s="255"/>
      <c r="D27" s="255"/>
      <c r="E27" s="255"/>
      <c r="F27" s="255"/>
      <c r="G27" s="255"/>
    </row>
    <row r="28" spans="1:7" ht="12" customHeight="1">
      <c r="A28" s="256" t="s">
        <v>174</v>
      </c>
      <c r="B28" s="257">
        <v>16</v>
      </c>
      <c r="C28" s="255" t="str">
        <f>VLOOKUP(B28,'пр.взвешивания'!B6:G41,2,FALSE)</f>
        <v>ИВАНОВА Елена Геннадьнвна</v>
      </c>
      <c r="D28" s="255" t="str">
        <f>VLOOKUP(B28,'пр.взвешивания'!B6:G77,3,FALSE)</f>
        <v>15.05.87 кмс</v>
      </c>
      <c r="E28" s="255" t="str">
        <f>VLOOKUP(B28,'пр.взвешивания'!B6:G77,4,FALSE)</f>
        <v>СЗФО Псковская Псков РССС</v>
      </c>
      <c r="F28" s="255" t="str">
        <f>VLOOKUP(B28,'пр.взвешивания'!B6:G77,5,FALSE)</f>
        <v>008995   5806893724</v>
      </c>
      <c r="G28" s="255" t="str">
        <f>VLOOKUP(B28,'пр.взвешивания'!B6:G77,6,FALSE)</f>
        <v>Алекминский ДС, Михайлов ДВ</v>
      </c>
    </row>
    <row r="29" spans="1:7" ht="12" customHeight="1">
      <c r="A29" s="256"/>
      <c r="B29" s="257"/>
      <c r="C29" s="255"/>
      <c r="D29" s="255"/>
      <c r="E29" s="255"/>
      <c r="F29" s="255"/>
      <c r="G29" s="255"/>
    </row>
    <row r="30" spans="1:7" ht="12" customHeight="1">
      <c r="A30" s="256" t="s">
        <v>175</v>
      </c>
      <c r="B30" s="257">
        <v>5</v>
      </c>
      <c r="C30" s="255" t="str">
        <f>VLOOKUP(B30,'пр.взвешивания'!B6:G41,2,FALSE)</f>
        <v>ХМЕЛЕВА Евгения Павловна</v>
      </c>
      <c r="D30" s="255" t="str">
        <f>VLOOKUP(B30,'пр.взвешивания'!B6:G79,3,FALSE)</f>
        <v>23.03.86 мс</v>
      </c>
      <c r="E30" s="255" t="str">
        <f>VLOOKUP(B30,'пр.взвешивания'!B6:G79,4,FALSE)</f>
        <v>ЦФО Псковская обл РССС</v>
      </c>
      <c r="F30" s="255">
        <f>VLOOKUP(B30,'пр.взвешивания'!B6:G79,5,FALSE)</f>
        <v>0</v>
      </c>
      <c r="G30" s="255" t="str">
        <f>VLOOKUP(B30,'пр.взвешивания'!B6:G79,6,FALSE)</f>
        <v>Хмелев ПИ, Петров АБ</v>
      </c>
    </row>
    <row r="31" spans="1:7" ht="12" customHeight="1">
      <c r="A31" s="256"/>
      <c r="B31" s="257"/>
      <c r="C31" s="255"/>
      <c r="D31" s="255"/>
      <c r="E31" s="255"/>
      <c r="F31" s="255"/>
      <c r="G31" s="255"/>
    </row>
    <row r="32" spans="1:7" ht="12" customHeight="1">
      <c r="A32" s="256" t="s">
        <v>175</v>
      </c>
      <c r="B32" s="257">
        <v>6</v>
      </c>
      <c r="C32" s="255" t="str">
        <f>VLOOKUP(B32,'пр.взвешивания'!B6:G41,2,FALSE)</f>
        <v>Козлова Мария Александровна</v>
      </c>
      <c r="D32" s="255" t="str">
        <f>VLOOKUP(B32,'пр.взвешивания'!B6:G81,3,FALSE)</f>
        <v>10.04.92 кмс</v>
      </c>
      <c r="E32" s="255" t="str">
        <f>VLOOKUP(B32,'пр.взвешивания'!B6:G81,4,FALSE)</f>
        <v>Москва МКС</v>
      </c>
      <c r="F32" s="255">
        <f>VLOOKUP(B32,'пр.взвешивания'!B6:G81,5,FALSE)</f>
        <v>0</v>
      </c>
      <c r="G32" s="255" t="str">
        <f>VLOOKUP(B32,'пр.взвешивания'!B6:G81,6,FALSE)</f>
        <v>Матюшенский АВ, Проскура МА, Шмаков ОВ</v>
      </c>
    </row>
    <row r="33" spans="1:7" ht="12" customHeight="1">
      <c r="A33" s="256"/>
      <c r="B33" s="257"/>
      <c r="C33" s="255"/>
      <c r="D33" s="255"/>
      <c r="E33" s="255"/>
      <c r="F33" s="255"/>
      <c r="G33" s="255"/>
    </row>
    <row r="34" spans="1:7" ht="12" customHeight="1">
      <c r="A34" s="256" t="s">
        <v>175</v>
      </c>
      <c r="B34" s="257">
        <v>10</v>
      </c>
      <c r="C34" s="255" t="str">
        <f>VLOOKUP(B34,'пр.взвешивания'!B6:G41,2,FALSE)</f>
        <v>ГАЛКИНА Елена Сергеевна</v>
      </c>
      <c r="D34" s="255" t="str">
        <f>VLOOKUP(B34,'пр.взвешивания'!B6:G83,3,FALSE)</f>
        <v>06.02.85 мс</v>
      </c>
      <c r="E34" s="255" t="str">
        <f>VLOOKUP(B34,'пр.взвешивания'!B6:G83,4,FALSE)</f>
        <v>СФО Кемеровская Новокузнецк</v>
      </c>
      <c r="F34" s="255">
        <f>VLOOKUP(B34,'пр.взвешивания'!B6:G83,5,FALSE)</f>
        <v>0</v>
      </c>
      <c r="G34" s="255" t="str">
        <f>VLOOKUP(B34,'пр.взвешивания'!B6:G83,6,FALSE)</f>
        <v>Фандюшина ИА</v>
      </c>
    </row>
    <row r="35" spans="1:7" ht="12" customHeight="1">
      <c r="A35" s="256"/>
      <c r="B35" s="257"/>
      <c r="C35" s="255"/>
      <c r="D35" s="255"/>
      <c r="E35" s="255"/>
      <c r="F35" s="255"/>
      <c r="G35" s="255"/>
    </row>
    <row r="36" spans="1:7" ht="12" customHeight="1">
      <c r="A36" s="256" t="s">
        <v>175</v>
      </c>
      <c r="B36" s="257">
        <v>18</v>
      </c>
      <c r="C36" s="255" t="str">
        <f>VLOOKUP(B36,'пр.взвешивания'!B6:G41,2,FALSE)</f>
        <v>САРКИСЯН Офелия Самвеловна</v>
      </c>
      <c r="D36" s="255" t="str">
        <f>VLOOKUP(B36,'пр.взвешивания'!B6:G85,3,FALSE)</f>
        <v>02.10.92 КМС</v>
      </c>
      <c r="E36" s="255" t="str">
        <f>VLOOKUP(B36,'пр.взвешивания'!B6:G85,4,FALSE)</f>
        <v>ЦФО Владимирская Муром МО</v>
      </c>
      <c r="F36" s="255" t="str">
        <f>VLOOKUP(B36,'пр.взвешивания'!B6:G85,5,FALSE)</f>
        <v>000737</v>
      </c>
      <c r="G36" s="255" t="str">
        <f>VLOOKUP(B36,'пр.взвешивания'!B6:G85,6,FALSE)</f>
        <v>Роганов АФ  </v>
      </c>
    </row>
    <row r="37" spans="1:7" ht="12" customHeight="1">
      <c r="A37" s="256"/>
      <c r="B37" s="257"/>
      <c r="C37" s="255"/>
      <c r="D37" s="255"/>
      <c r="E37" s="255"/>
      <c r="F37" s="255"/>
      <c r="G37" s="255"/>
    </row>
    <row r="38" spans="1:7" ht="12" customHeight="1">
      <c r="A38" s="256" t="s">
        <v>176</v>
      </c>
      <c r="B38" s="257">
        <v>4</v>
      </c>
      <c r="C38" s="255" t="str">
        <f>VLOOKUP(B38,'пр.взвешивания'!B6:G41,2,FALSE)</f>
        <v>Рявина Екатерина Александровна</v>
      </c>
      <c r="D38" s="255" t="str">
        <f>VLOOKUP(B38,'пр.взвешивания'!B6:G87,3,FALSE)</f>
        <v>30.07.87 кмс</v>
      </c>
      <c r="E38" s="255" t="str">
        <f>VLOOKUP(B38,'пр.взвешивания'!B6:G87,4,FALSE)</f>
        <v>СФО Новосибирская Новосибирск МО</v>
      </c>
      <c r="F38" s="255">
        <f>VLOOKUP(B38,'пр.взвешивания'!B6:G87,5,FALSE)</f>
        <v>0</v>
      </c>
      <c r="G38" s="255" t="str">
        <f>VLOOKUP(B38,'пр.взвешивания'!B6:G87,6,FALSE)</f>
        <v>Мезенин АИ, Матвеев АБ, Орлов АА</v>
      </c>
    </row>
    <row r="39" spans="1:7" ht="12" customHeight="1">
      <c r="A39" s="256"/>
      <c r="B39" s="257"/>
      <c r="C39" s="255"/>
      <c r="D39" s="255"/>
      <c r="E39" s="255"/>
      <c r="F39" s="255"/>
      <c r="G39" s="255"/>
    </row>
    <row r="40" spans="1:7" ht="12.75">
      <c r="A40" s="256" t="s">
        <v>176</v>
      </c>
      <c r="B40" s="257">
        <v>13</v>
      </c>
      <c r="C40" s="255" t="str">
        <f>VLOOKUP(B40,'пр.взвешивания'!B6:G41,2,FALSE)</f>
        <v>РАЗВАЛЯЕВА Дарья Сергеевна</v>
      </c>
      <c r="D40" s="255" t="str">
        <f>VLOOKUP(B40,'пр.взвешивания'!B6:G89,3,FALSE)</f>
        <v>30.10.89 МС</v>
      </c>
      <c r="E40" s="255" t="str">
        <f>VLOOKUP(B40,'пр.взвешивания'!B6:G89,4,FALSE)</f>
        <v>ПФО Саратовская Саратов ПР</v>
      </c>
      <c r="F40" s="255">
        <f>VLOOKUP(B40,'пр.взвешивания'!B6:G40,5,FALSE)</f>
        <v>0</v>
      </c>
      <c r="G40" s="255" t="str">
        <f>VLOOKUP(B40,'пр.взвешивания'!B6:G89,6,FALSE)</f>
        <v>Разваляев АН. Васильев ВП</v>
      </c>
    </row>
    <row r="41" spans="1:7" ht="12.75">
      <c r="A41" s="256"/>
      <c r="B41" s="257"/>
      <c r="C41" s="255"/>
      <c r="D41" s="255"/>
      <c r="E41" s="255"/>
      <c r="F41" s="255"/>
      <c r="G41" s="255"/>
    </row>
    <row r="43" spans="1:7" ht="15.75">
      <c r="A43" s="109" t="str">
        <f>HYPERLINK('[3]реквизиты'!$A$6)</f>
        <v>Гл. судья, судья МК</v>
      </c>
      <c r="B43" s="110"/>
      <c r="C43" s="110"/>
      <c r="D43" s="100"/>
      <c r="E43" s="111"/>
      <c r="F43" s="111"/>
      <c r="G43" s="112" t="str">
        <f>HYPERLINK('[3]реквизиты'!$G$6)</f>
        <v>Е.А. Борков</v>
      </c>
    </row>
    <row r="44" spans="1:7" ht="15.75">
      <c r="A44" s="110"/>
      <c r="B44" s="110"/>
      <c r="C44" s="110"/>
      <c r="D44" s="114"/>
      <c r="E44" s="133"/>
      <c r="F44" s="133"/>
      <c r="G44" s="135" t="str">
        <f>HYPERLINK('[3]реквизиты'!$G$7)</f>
        <v>/г. Москва/</v>
      </c>
    </row>
    <row r="45" spans="1:7" ht="12.75">
      <c r="A45" s="115"/>
      <c r="B45" s="115"/>
      <c r="C45" s="115"/>
      <c r="D45" s="114"/>
      <c r="E45" s="114"/>
      <c r="F45" s="114"/>
      <c r="G45" s="114"/>
    </row>
    <row r="46" spans="1:7" ht="15.75">
      <c r="A46" s="109" t="str">
        <f>HYPERLINK('[2]реквизиты'!$A$22)</f>
        <v>Гл. секретарь, судья МК</v>
      </c>
      <c r="B46" s="110"/>
      <c r="C46" s="110"/>
      <c r="D46" s="114"/>
      <c r="E46" s="133"/>
      <c r="F46" s="133"/>
      <c r="G46" s="134" t="str">
        <f>HYPERLINK('[3]реквизиты'!$G$8)</f>
        <v>Р.М. Закиров</v>
      </c>
    </row>
    <row r="47" spans="1:7" ht="12.75">
      <c r="A47" s="115"/>
      <c r="B47" s="115"/>
      <c r="C47" s="115"/>
      <c r="D47" s="114"/>
      <c r="E47" s="114"/>
      <c r="F47" s="114"/>
      <c r="G47" s="135" t="str">
        <f>HYPERLINK('[3]реквизиты'!$G$9)</f>
        <v>/г. Пермь/</v>
      </c>
    </row>
  </sheetData>
  <sheetProtection/>
  <mergeCells count="138">
    <mergeCell ref="F38:F39"/>
    <mergeCell ref="G38:G39"/>
    <mergeCell ref="A1:G1"/>
    <mergeCell ref="A38:A39"/>
    <mergeCell ref="B38:B39"/>
    <mergeCell ref="C38:C39"/>
    <mergeCell ref="D38:D39"/>
    <mergeCell ref="G32:G33"/>
    <mergeCell ref="E36:E37"/>
    <mergeCell ref="F36:F37"/>
    <mergeCell ref="G36:G37"/>
    <mergeCell ref="E38:E39"/>
    <mergeCell ref="D34:D35"/>
    <mergeCell ref="E34:E35"/>
    <mergeCell ref="F34:F35"/>
    <mergeCell ref="A36:A37"/>
    <mergeCell ref="B36:B37"/>
    <mergeCell ref="C36:C37"/>
    <mergeCell ref="D36:D37"/>
    <mergeCell ref="G34:G35"/>
    <mergeCell ref="A32:A33"/>
    <mergeCell ref="B32:B33"/>
    <mergeCell ref="C32:C33"/>
    <mergeCell ref="D32:D33"/>
    <mergeCell ref="E32:E33"/>
    <mergeCell ref="F32:F33"/>
    <mergeCell ref="A34:A35"/>
    <mergeCell ref="B34:B35"/>
    <mergeCell ref="C34:C35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G4:G5"/>
    <mergeCell ref="A6:A7"/>
    <mergeCell ref="B6:B7"/>
    <mergeCell ref="C6:C7"/>
    <mergeCell ref="D6:D7"/>
    <mergeCell ref="E6:E7"/>
    <mergeCell ref="F6:F7"/>
    <mergeCell ref="G6:G7"/>
    <mergeCell ref="A2:C2"/>
    <mergeCell ref="D2:G2"/>
    <mergeCell ref="A3:C3"/>
    <mergeCell ref="F3:G3"/>
    <mergeCell ref="A4:A5"/>
    <mergeCell ref="B4:B5"/>
    <mergeCell ref="C4:C5"/>
    <mergeCell ref="D4:D5"/>
    <mergeCell ref="E4:E5"/>
    <mergeCell ref="F4:F5"/>
    <mergeCell ref="E40:E41"/>
    <mergeCell ref="F40:F41"/>
    <mergeCell ref="G40:G41"/>
    <mergeCell ref="A40:A41"/>
    <mergeCell ref="B40:B41"/>
    <mergeCell ref="C40:C41"/>
    <mergeCell ref="D40:D4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I40"/>
  <sheetViews>
    <sheetView zoomScalePageLayoutView="0" workbookViewId="0" topLeftCell="A19">
      <selection activeCell="A37" sqref="A26:I37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124" t="str">
        <f>HYPERLINK('пр.взвешивания'!E3)</f>
        <v>в.к.   48       кг.</v>
      </c>
    </row>
    <row r="2" ht="12.75">
      <c r="C2" s="10" t="s">
        <v>28</v>
      </c>
    </row>
    <row r="3" ht="12.75">
      <c r="C3" s="11" t="s">
        <v>29</v>
      </c>
    </row>
    <row r="4" spans="1:9" ht="12.75">
      <c r="A4" s="262" t="s">
        <v>30</v>
      </c>
      <c r="B4" s="262" t="s">
        <v>0</v>
      </c>
      <c r="C4" s="261" t="s">
        <v>1</v>
      </c>
      <c r="D4" s="262" t="s">
        <v>2</v>
      </c>
      <c r="E4" s="262" t="s">
        <v>3</v>
      </c>
      <c r="F4" s="262" t="s">
        <v>14</v>
      </c>
      <c r="G4" s="262" t="s">
        <v>15</v>
      </c>
      <c r="H4" s="262" t="s">
        <v>16</v>
      </c>
      <c r="I4" s="262" t="s">
        <v>17</v>
      </c>
    </row>
    <row r="5" spans="1:9" ht="12.75">
      <c r="A5" s="260"/>
      <c r="B5" s="260"/>
      <c r="C5" s="260"/>
      <c r="D5" s="260"/>
      <c r="E5" s="260"/>
      <c r="F5" s="260"/>
      <c r="G5" s="260"/>
      <c r="H5" s="260"/>
      <c r="I5" s="260"/>
    </row>
    <row r="6" spans="1:9" ht="12.75">
      <c r="A6" s="266"/>
      <c r="B6" s="269">
        <v>9</v>
      </c>
      <c r="C6" s="270" t="str">
        <f>VLOOKUP(B6,'пр.взвешивания'!B6:C39,2,FALSE)</f>
        <v>РУБЕЛЬ Полина Валентиновна</v>
      </c>
      <c r="D6" s="270" t="str">
        <f>VLOOKUP(C6,'пр.взвешивания'!C6:D39,2,FALSE)</f>
        <v>28.06.86 мсмк</v>
      </c>
      <c r="E6" s="270" t="str">
        <f>VLOOKUP(D6,'пр.взвешивания'!D6:E39,2,FALSE)</f>
        <v>ДВФО Приморский Владивосток УФК и С</v>
      </c>
      <c r="F6" s="264"/>
      <c r="G6" s="267"/>
      <c r="H6" s="268"/>
      <c r="I6" s="262"/>
    </row>
    <row r="7" spans="1:9" ht="12.75">
      <c r="A7" s="266"/>
      <c r="B7" s="262"/>
      <c r="C7" s="270"/>
      <c r="D7" s="270"/>
      <c r="E7" s="270"/>
      <c r="F7" s="264"/>
      <c r="G7" s="264"/>
      <c r="H7" s="268"/>
      <c r="I7" s="262"/>
    </row>
    <row r="8" spans="1:9" ht="12.75">
      <c r="A8" s="265"/>
      <c r="B8" s="269">
        <v>12</v>
      </c>
      <c r="C8" s="270" t="str">
        <f>VLOOKUP(B8,'пр.взвешивания'!B6:C39,2,FALSE)</f>
        <v>АРУТЮНЯН Гаянэ Вагинаковна</v>
      </c>
      <c r="D8" s="270" t="str">
        <f>VLOOKUP(C8,'пр.взвешивания'!C6:D39,2,FALSE)</f>
        <v>27.06.84 мсмк</v>
      </c>
      <c r="E8" s="270" t="str">
        <f>VLOOKUP(D8,'пр.взвешивания'!D6:E39,2,FALSE)</f>
        <v>Москва Москомспорт</v>
      </c>
      <c r="F8" s="264"/>
      <c r="G8" s="264"/>
      <c r="H8" s="262"/>
      <c r="I8" s="262"/>
    </row>
    <row r="9" spans="1:9" ht="12.75">
      <c r="A9" s="265"/>
      <c r="B9" s="262"/>
      <c r="C9" s="270"/>
      <c r="D9" s="270"/>
      <c r="E9" s="270"/>
      <c r="F9" s="264"/>
      <c r="G9" s="264"/>
      <c r="H9" s="262"/>
      <c r="I9" s="262"/>
    </row>
    <row r="10" ht="24.75" customHeight="1">
      <c r="E10" s="12" t="s">
        <v>31</v>
      </c>
    </row>
    <row r="11" spans="5:9" ht="24.75" customHeight="1">
      <c r="E11" s="12" t="s">
        <v>7</v>
      </c>
      <c r="F11" s="13"/>
      <c r="G11" s="13"/>
      <c r="H11" s="13"/>
      <c r="I11" s="13"/>
    </row>
    <row r="12" ht="24.75" customHeight="1">
      <c r="E12" s="12" t="s">
        <v>8</v>
      </c>
    </row>
    <row r="13" spans="5:9" ht="24.75" customHeight="1">
      <c r="E13" s="12"/>
      <c r="F13" s="1"/>
      <c r="G13" s="1"/>
      <c r="H13" s="1"/>
      <c r="I13" s="1"/>
    </row>
    <row r="14" spans="5:9" ht="24.75" customHeight="1">
      <c r="E14" s="4"/>
      <c r="F14" s="124" t="str">
        <f>HYPERLINK('пр.взвешивания'!E3)</f>
        <v>в.к.   48       кг.</v>
      </c>
      <c r="G14" s="4"/>
      <c r="H14" s="4"/>
      <c r="I14" s="4"/>
    </row>
    <row r="15" ht="12.75">
      <c r="C15" s="11" t="s">
        <v>29</v>
      </c>
    </row>
    <row r="16" spans="1:9" ht="12.75">
      <c r="A16" s="262" t="s">
        <v>30</v>
      </c>
      <c r="B16" s="262" t="s">
        <v>0</v>
      </c>
      <c r="C16" s="261" t="s">
        <v>1</v>
      </c>
      <c r="D16" s="262" t="s">
        <v>2</v>
      </c>
      <c r="E16" s="262" t="s">
        <v>3</v>
      </c>
      <c r="F16" s="262" t="s">
        <v>14</v>
      </c>
      <c r="G16" s="262" t="s">
        <v>15</v>
      </c>
      <c r="H16" s="262" t="s">
        <v>16</v>
      </c>
      <c r="I16" s="262" t="s">
        <v>17</v>
      </c>
    </row>
    <row r="17" spans="1:9" ht="12.75">
      <c r="A17" s="260"/>
      <c r="B17" s="260"/>
      <c r="C17" s="260"/>
      <c r="D17" s="260"/>
      <c r="E17" s="260"/>
      <c r="F17" s="260"/>
      <c r="G17" s="260"/>
      <c r="H17" s="260"/>
      <c r="I17" s="260"/>
    </row>
    <row r="18" spans="1:9" ht="12.75">
      <c r="A18" s="266"/>
      <c r="B18" s="269">
        <v>15</v>
      </c>
      <c r="C18" s="270" t="str">
        <f>VLOOKUP(B18,'пр.взвешивания'!B6:C39,2,FALSE)</f>
        <v>МОЛЧАНОВА Мария Владимировна</v>
      </c>
      <c r="D18" s="270" t="str">
        <f>VLOOKUP(C18,'пр.взвешивания'!C6:D39,2,FALSE)</f>
        <v>24.01.88 мсмк</v>
      </c>
      <c r="E18" s="270" t="str">
        <f>VLOOKUP(D18,'пр.взвешивания'!D6:E39,2,FALSE)</f>
        <v>ПФО Пермский Краснокамск Д</v>
      </c>
      <c r="F18" s="264"/>
      <c r="G18" s="267"/>
      <c r="H18" s="268"/>
      <c r="I18" s="262"/>
    </row>
    <row r="19" spans="1:9" ht="12.75">
      <c r="A19" s="266"/>
      <c r="B19" s="262"/>
      <c r="C19" s="270"/>
      <c r="D19" s="270"/>
      <c r="E19" s="270"/>
      <c r="F19" s="264"/>
      <c r="G19" s="264"/>
      <c r="H19" s="268"/>
      <c r="I19" s="262"/>
    </row>
    <row r="20" spans="1:9" ht="12.75">
      <c r="A20" s="265"/>
      <c r="B20" s="269">
        <v>9</v>
      </c>
      <c r="C20" s="270" t="str">
        <f>VLOOKUP(B20,'пр.взвешивания'!B6:C39,2,FALSE)</f>
        <v>РУБЕЛЬ Полина Валентиновна</v>
      </c>
      <c r="D20" s="270" t="str">
        <f>VLOOKUP(C20,'пр.взвешивания'!C6:D39,2,FALSE)</f>
        <v>28.06.86 мсмк</v>
      </c>
      <c r="E20" s="270" t="str">
        <f>VLOOKUP(D20,'пр.взвешивания'!D6:E39,2,FALSE)</f>
        <v>ДВФО Приморский Владивосток УФК и С</v>
      </c>
      <c r="F20" s="264"/>
      <c r="G20" s="264"/>
      <c r="H20" s="262"/>
      <c r="I20" s="262"/>
    </row>
    <row r="21" spans="1:9" ht="12.75">
      <c r="A21" s="265"/>
      <c r="B21" s="262"/>
      <c r="C21" s="270"/>
      <c r="D21" s="270"/>
      <c r="E21" s="270"/>
      <c r="F21" s="264"/>
      <c r="G21" s="264"/>
      <c r="H21" s="262"/>
      <c r="I21" s="262"/>
    </row>
    <row r="22" ht="24.75" customHeight="1">
      <c r="E22" s="12" t="s">
        <v>31</v>
      </c>
    </row>
    <row r="23" spans="5:9" ht="24.75" customHeight="1">
      <c r="E23" s="12" t="s">
        <v>7</v>
      </c>
      <c r="F23" s="13"/>
      <c r="G23" s="13"/>
      <c r="H23" s="13"/>
      <c r="I23" s="13"/>
    </row>
    <row r="24" ht="24.75" customHeight="1">
      <c r="E24" s="12" t="s">
        <v>8</v>
      </c>
    </row>
    <row r="25" spans="5:9" ht="24.75" customHeight="1">
      <c r="E25" s="12"/>
      <c r="F25" s="1"/>
      <c r="G25" s="1"/>
      <c r="H25" s="1"/>
      <c r="I25" s="1"/>
    </row>
    <row r="26" spans="5:9" ht="24.75" customHeight="1">
      <c r="E26" s="4"/>
      <c r="F26" s="4"/>
      <c r="G26" s="4"/>
      <c r="H26" s="4"/>
      <c r="I26" s="4"/>
    </row>
    <row r="27" spans="5:6" ht="24.75" customHeight="1">
      <c r="E27" s="9"/>
      <c r="F27" s="124" t="str">
        <f>HYPERLINK('пр.взвешивания'!E3)</f>
        <v>в.к.   48       кг.</v>
      </c>
    </row>
    <row r="28" ht="12.75">
      <c r="C28" s="14" t="s">
        <v>25</v>
      </c>
    </row>
    <row r="29" spans="1:9" ht="12.75">
      <c r="A29" s="262" t="s">
        <v>30</v>
      </c>
      <c r="B29" s="262" t="s">
        <v>0</v>
      </c>
      <c r="C29" s="261" t="s">
        <v>1</v>
      </c>
      <c r="D29" s="262" t="s">
        <v>2</v>
      </c>
      <c r="E29" s="262" t="s">
        <v>3</v>
      </c>
      <c r="F29" s="262" t="s">
        <v>14</v>
      </c>
      <c r="G29" s="262" t="s">
        <v>15</v>
      </c>
      <c r="H29" s="262" t="s">
        <v>16</v>
      </c>
      <c r="I29" s="262" t="s">
        <v>17</v>
      </c>
    </row>
    <row r="30" spans="1:9" ht="12.75">
      <c r="A30" s="260"/>
      <c r="B30" s="260"/>
      <c r="C30" s="260"/>
      <c r="D30" s="260"/>
      <c r="E30" s="260"/>
      <c r="F30" s="260"/>
      <c r="G30" s="260"/>
      <c r="H30" s="260"/>
      <c r="I30" s="260"/>
    </row>
    <row r="31" spans="1:9" ht="12.75">
      <c r="A31" s="266"/>
      <c r="B31" s="262">
        <v>9</v>
      </c>
      <c r="C31" s="263" t="str">
        <f>VLOOKUP(B31,'пр.взвешивания'!B6:C39,2,FALSE)</f>
        <v>РУБЕЛЬ Полина Валентиновна</v>
      </c>
      <c r="D31" s="263" t="str">
        <f>VLOOKUP(C31,'пр.взвешивания'!C6:D39,2,FALSE)</f>
        <v>28.06.86 мсмк</v>
      </c>
      <c r="E31" s="263" t="str">
        <f>VLOOKUP(D31,'пр.взвешивания'!D6:E39,2,FALSE)</f>
        <v>ДВФО Приморский Владивосток УФК и С</v>
      </c>
      <c r="F31" s="264"/>
      <c r="G31" s="267"/>
      <c r="H31" s="268"/>
      <c r="I31" s="262"/>
    </row>
    <row r="32" spans="1:9" ht="12.75">
      <c r="A32" s="266"/>
      <c r="B32" s="262"/>
      <c r="C32" s="263"/>
      <c r="D32" s="263"/>
      <c r="E32" s="263"/>
      <c r="F32" s="264"/>
      <c r="G32" s="264"/>
      <c r="H32" s="268"/>
      <c r="I32" s="262"/>
    </row>
    <row r="33" spans="1:9" ht="12.75">
      <c r="A33" s="265"/>
      <c r="B33" s="262">
        <v>15</v>
      </c>
      <c r="C33" s="263" t="str">
        <f>VLOOKUP(B33,'пр.взвешивания'!B6:C39,2,FALSE)</f>
        <v>МОЛЧАНОВА Мария Владимировна</v>
      </c>
      <c r="D33" s="263" t="str">
        <f>VLOOKUP(C33,'пр.взвешивания'!C6:D39,2,FALSE)</f>
        <v>24.01.88 мсмк</v>
      </c>
      <c r="E33" s="263" t="str">
        <f>VLOOKUP(D33,'пр.взвешивания'!D6:E39,2,FALSE)</f>
        <v>ПФО Пермский Краснокамск Д</v>
      </c>
      <c r="F33" s="264"/>
      <c r="G33" s="264"/>
      <c r="H33" s="262"/>
      <c r="I33" s="262"/>
    </row>
    <row r="34" spans="1:9" ht="12.75">
      <c r="A34" s="265"/>
      <c r="B34" s="262"/>
      <c r="C34" s="263"/>
      <c r="D34" s="263"/>
      <c r="E34" s="263"/>
      <c r="F34" s="264"/>
      <c r="G34" s="264"/>
      <c r="H34" s="262"/>
      <c r="I34" s="262"/>
    </row>
    <row r="35" ht="24.75" customHeight="1">
      <c r="E35" s="12" t="s">
        <v>31</v>
      </c>
    </row>
    <row r="36" spans="5:9" ht="24.75" customHeight="1">
      <c r="E36" s="12" t="s">
        <v>7</v>
      </c>
      <c r="F36" s="13"/>
      <c r="G36" s="13"/>
      <c r="H36" s="13"/>
      <c r="I36" s="13"/>
    </row>
    <row r="37" ht="24.75" customHeight="1">
      <c r="E37" s="12" t="s">
        <v>8</v>
      </c>
    </row>
    <row r="38" spans="5:9" ht="24.75" customHeight="1">
      <c r="E38" s="12"/>
      <c r="F38" s="1"/>
      <c r="G38" s="1"/>
      <c r="H38" s="1"/>
      <c r="I38" s="1"/>
    </row>
    <row r="39" spans="5:9" ht="24.75" customHeight="1">
      <c r="E39" s="4"/>
      <c r="F39" s="4"/>
      <c r="G39" s="4"/>
      <c r="H39" s="4"/>
      <c r="I39" s="4"/>
    </row>
    <row r="40" spans="5:9" ht="24.75" customHeight="1">
      <c r="E40" s="4"/>
      <c r="F40" s="4"/>
      <c r="G40" s="4"/>
      <c r="H40" s="4"/>
      <c r="I40" s="4"/>
    </row>
    <row r="41" ht="24.75" customHeight="1"/>
    <row r="42" ht="24.75" customHeight="1"/>
    <row r="43" ht="24.75" customHeight="1"/>
    <row r="44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229"/>
  <sheetViews>
    <sheetView zoomScalePageLayoutView="0" workbookViewId="0" topLeftCell="A206">
      <selection activeCell="A228" sqref="A210:H229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</cols>
  <sheetData>
    <row r="1" spans="1:9" ht="15" customHeight="1">
      <c r="A1" s="284" t="s">
        <v>35</v>
      </c>
      <c r="B1" s="284"/>
      <c r="C1" s="284"/>
      <c r="D1" s="284"/>
      <c r="E1" s="284"/>
      <c r="F1" s="284"/>
      <c r="G1" s="284"/>
      <c r="H1" s="284"/>
      <c r="I1" s="7"/>
    </row>
    <row r="2" spans="1:9" ht="18.75" customHeight="1">
      <c r="A2" s="16" t="s">
        <v>9</v>
      </c>
      <c r="B2" s="6" t="s">
        <v>18</v>
      </c>
      <c r="C2" s="6"/>
      <c r="D2" s="6"/>
      <c r="E2" s="124" t="str">
        <f>HYPERLINK('пр.взвешивания'!E3)</f>
        <v>в.к.   48       кг.</v>
      </c>
      <c r="F2" s="6"/>
      <c r="G2" s="6"/>
      <c r="H2" s="6"/>
      <c r="I2" s="7"/>
    </row>
    <row r="3" spans="1:8" ht="12.75" customHeight="1">
      <c r="A3" s="262" t="s">
        <v>0</v>
      </c>
      <c r="B3" s="262" t="s">
        <v>1</v>
      </c>
      <c r="C3" s="262" t="s">
        <v>2</v>
      </c>
      <c r="D3" s="262" t="s">
        <v>3</v>
      </c>
      <c r="E3" s="262" t="s">
        <v>14</v>
      </c>
      <c r="F3" s="262" t="s">
        <v>15</v>
      </c>
      <c r="G3" s="262" t="s">
        <v>16</v>
      </c>
      <c r="H3" s="262" t="s">
        <v>17</v>
      </c>
    </row>
    <row r="4" spans="1:8" ht="12.75" customHeight="1">
      <c r="A4" s="260"/>
      <c r="B4" s="260"/>
      <c r="C4" s="260"/>
      <c r="D4" s="260"/>
      <c r="E4" s="260"/>
      <c r="F4" s="260"/>
      <c r="G4" s="260"/>
      <c r="H4" s="260"/>
    </row>
    <row r="5" spans="1:8" ht="12.75" customHeight="1">
      <c r="A5" s="262">
        <v>1</v>
      </c>
      <c r="B5" s="278" t="str">
        <f>VLOOKUP(A5,'пр.взвешивания'!B6:E41,2,FALSE)</f>
        <v>ФЕДОТОВА Ирина Ильинична</v>
      </c>
      <c r="C5" s="280" t="str">
        <f>VLOOKUP(A5,'пр.взвешивания'!B6:F41,3,FALSE)</f>
        <v>01.03.87 мс</v>
      </c>
      <c r="D5" s="280" t="str">
        <f>VLOOKUP(A5,'пр.взвешивания'!B6:G41,4,FALSE)</f>
        <v>СФО Бурятия Улан-Удэ МО</v>
      </c>
      <c r="E5" s="264"/>
      <c r="F5" s="267"/>
      <c r="G5" s="268"/>
      <c r="H5" s="262"/>
    </row>
    <row r="6" spans="1:8" ht="12.75" customHeight="1">
      <c r="A6" s="262"/>
      <c r="B6" s="282"/>
      <c r="C6" s="262"/>
      <c r="D6" s="262"/>
      <c r="E6" s="264"/>
      <c r="F6" s="264"/>
      <c r="G6" s="268"/>
      <c r="H6" s="262"/>
    </row>
    <row r="7" spans="1:8" ht="12.75" customHeight="1">
      <c r="A7" s="260">
        <v>2</v>
      </c>
      <c r="B7" s="278" t="str">
        <f>VLOOKUP(A7,'пр.взвешивания'!B6:E43,2,FALSE)</f>
        <v>ПАК Елена Игоревна</v>
      </c>
      <c r="C7" s="280" t="str">
        <f>VLOOKUP(A7,'пр.взвешивания'!B6:F43,3,FALSE)</f>
        <v>10.03.80 мс</v>
      </c>
      <c r="D7" s="280" t="str">
        <f>VLOOKUP(A7,'пр.взвешивания'!B6:G43,4,FALSE)</f>
        <v>ЦФО Тульская Тула МО</v>
      </c>
      <c r="E7" s="272"/>
      <c r="F7" s="272"/>
      <c r="G7" s="260"/>
      <c r="H7" s="260"/>
    </row>
    <row r="8" spans="1:8" ht="12.75" customHeight="1" thickBot="1">
      <c r="A8" s="271"/>
      <c r="B8" s="279"/>
      <c r="C8" s="277"/>
      <c r="D8" s="277"/>
      <c r="E8" s="273"/>
      <c r="F8" s="273"/>
      <c r="G8" s="271"/>
      <c r="H8" s="271"/>
    </row>
    <row r="9" spans="1:8" ht="12.75" customHeight="1">
      <c r="A9" s="262">
        <v>5</v>
      </c>
      <c r="B9" s="281" t="str">
        <f>VLOOKUP(A9,'пр.взвешивания'!B6:E45,2,FALSE)</f>
        <v>ХМЕЛЕВА Евгения Павловна</v>
      </c>
      <c r="C9" s="283" t="str">
        <f>VLOOKUP(A9,'пр.взвешивания'!B6:F45,3,FALSE)</f>
        <v>23.03.86 мс</v>
      </c>
      <c r="D9" s="283" t="str">
        <f>VLOOKUP(A9,'пр.взвешивания'!B6:G45,4,FALSE)</f>
        <v>ЦФО Псковская обл РССС</v>
      </c>
      <c r="E9" s="264"/>
      <c r="F9" s="267"/>
      <c r="G9" s="268"/>
      <c r="H9" s="262"/>
    </row>
    <row r="10" spans="1:8" ht="12.75" customHeight="1">
      <c r="A10" s="262"/>
      <c r="B10" s="282"/>
      <c r="C10" s="262"/>
      <c r="D10" s="262"/>
      <c r="E10" s="264"/>
      <c r="F10" s="264"/>
      <c r="G10" s="268"/>
      <c r="H10" s="262"/>
    </row>
    <row r="11" spans="1:8" ht="12.75" customHeight="1">
      <c r="A11" s="260">
        <v>4</v>
      </c>
      <c r="B11" s="278" t="str">
        <f>VLOOKUP(A11,'пр.взвешивания'!B6:E47,2,FALSE)</f>
        <v>Рявина Екатерина Александровна</v>
      </c>
      <c r="C11" s="280" t="str">
        <f>VLOOKUP(A11,'пр.взвешивания'!B6:F47,3,FALSE)</f>
        <v>30.07.87 кмс</v>
      </c>
      <c r="D11" s="280" t="str">
        <f>VLOOKUP(A11,'пр.взвешивания'!B6:G47,4,FALSE)</f>
        <v>СФО Новосибирская Новосибирск МО</v>
      </c>
      <c r="E11" s="272"/>
      <c r="F11" s="272"/>
      <c r="G11" s="260"/>
      <c r="H11" s="260"/>
    </row>
    <row r="12" spans="1:8" ht="12.75" customHeight="1" thickBot="1">
      <c r="A12" s="271"/>
      <c r="B12" s="279"/>
      <c r="C12" s="277"/>
      <c r="D12" s="277"/>
      <c r="E12" s="273"/>
      <c r="F12" s="273"/>
      <c r="G12" s="271"/>
      <c r="H12" s="271"/>
    </row>
    <row r="13" spans="1:8" ht="12.75" customHeight="1">
      <c r="A13" s="260">
        <v>3</v>
      </c>
      <c r="B13" s="274" t="str">
        <f>VLOOKUP(A13,'пр.взвешивания'!B6:E49,2,FALSE)</f>
        <v>БОНДАРЕВА Елена Борисовна</v>
      </c>
      <c r="C13" s="276" t="str">
        <f>VLOOKUP(A13,'пр.взвешивания'!B6:F49,3,FALSE)</f>
        <v>07.06.85 змс</v>
      </c>
      <c r="D13" s="276" t="str">
        <f>VLOOKUP(A13,'пр.взвешивания'!B6:G49,4,FALSE)</f>
        <v>МОСКВА  С-70 Д </v>
      </c>
      <c r="E13" s="260" t="s">
        <v>32</v>
      </c>
      <c r="F13" s="272"/>
      <c r="G13" s="260"/>
      <c r="H13" s="260"/>
    </row>
    <row r="14" spans="1:8" ht="12.75" customHeight="1" thickBot="1">
      <c r="A14" s="271"/>
      <c r="B14" s="275"/>
      <c r="C14" s="277"/>
      <c r="D14" s="277"/>
      <c r="E14" s="271"/>
      <c r="F14" s="273"/>
      <c r="G14" s="271"/>
      <c r="H14" s="271"/>
    </row>
    <row r="15" spans="1:8" ht="20.25" customHeight="1">
      <c r="A15" s="16" t="s">
        <v>9</v>
      </c>
      <c r="B15" s="6" t="s">
        <v>19</v>
      </c>
      <c r="C15" s="79"/>
      <c r="D15" s="79"/>
      <c r="E15" s="124" t="str">
        <f>HYPERLINK('пр.взвешивания'!E3)</f>
        <v>в.к.   48       кг.</v>
      </c>
      <c r="F15" s="7"/>
      <c r="G15" s="7"/>
      <c r="H15" s="7"/>
    </row>
    <row r="16" spans="1:8" ht="12.75" customHeight="1">
      <c r="A16" s="262">
        <v>1</v>
      </c>
      <c r="B16" s="278" t="str">
        <f>VLOOKUP(A16,'пр.взвешивания'!B6:E52,2,FALSE)</f>
        <v>ФЕДОТОВА Ирина Ильинична</v>
      </c>
      <c r="C16" s="280" t="str">
        <f>VLOOKUP(A16,'пр.взвешивания'!B6:F52,3,FALSE)</f>
        <v>01.03.87 мс</v>
      </c>
      <c r="D16" s="280" t="str">
        <f>VLOOKUP(A16,'пр.взвешивания'!B6:G52,4,FALSE)</f>
        <v>СФО Бурятия Улан-Удэ МО</v>
      </c>
      <c r="E16" s="264"/>
      <c r="F16" s="267"/>
      <c r="G16" s="268"/>
      <c r="H16" s="262"/>
    </row>
    <row r="17" spans="1:8" ht="12.75" customHeight="1">
      <c r="A17" s="262"/>
      <c r="B17" s="282"/>
      <c r="C17" s="262"/>
      <c r="D17" s="262"/>
      <c r="E17" s="264"/>
      <c r="F17" s="264"/>
      <c r="G17" s="268"/>
      <c r="H17" s="262"/>
    </row>
    <row r="18" spans="1:8" ht="12.75" customHeight="1">
      <c r="A18" s="260">
        <v>3</v>
      </c>
      <c r="B18" s="278" t="str">
        <f>VLOOKUP(A18,'пр.взвешивания'!B6:E54,2,FALSE)</f>
        <v>БОНДАРЕВА Елена Борисовна</v>
      </c>
      <c r="C18" s="280" t="str">
        <f>VLOOKUP(A18,'пр.взвешивания'!B6:F54,3,FALSE)</f>
        <v>07.06.85 змс</v>
      </c>
      <c r="D18" s="280" t="str">
        <f>VLOOKUP(A18,'пр.взвешивания'!B6:G54,4,FALSE)</f>
        <v>МОСКВА  С-70 Д </v>
      </c>
      <c r="E18" s="272"/>
      <c r="F18" s="272"/>
      <c r="G18" s="260"/>
      <c r="H18" s="260"/>
    </row>
    <row r="19" spans="1:8" ht="12.75" customHeight="1" thickBot="1">
      <c r="A19" s="271"/>
      <c r="B19" s="279"/>
      <c r="C19" s="277"/>
      <c r="D19" s="277"/>
      <c r="E19" s="273"/>
      <c r="F19" s="273"/>
      <c r="G19" s="271"/>
      <c r="H19" s="271"/>
    </row>
    <row r="20" spans="1:8" ht="12.75" customHeight="1">
      <c r="A20" s="262">
        <v>2</v>
      </c>
      <c r="B20" s="281" t="str">
        <f>VLOOKUP(A20,'пр.взвешивания'!B6:E56,2,FALSE)</f>
        <v>ПАК Елена Игоревна</v>
      </c>
      <c r="C20" s="283" t="str">
        <f>VLOOKUP(A20,'пр.взвешивания'!B6:F56,3,FALSE)</f>
        <v>10.03.80 мс</v>
      </c>
      <c r="D20" s="283" t="str">
        <f>VLOOKUP(A20,'пр.взвешивания'!B6:G56,4,FALSE)</f>
        <v>ЦФО Тульская Тула МО</v>
      </c>
      <c r="E20" s="264"/>
      <c r="F20" s="267"/>
      <c r="G20" s="268"/>
      <c r="H20" s="262"/>
    </row>
    <row r="21" spans="1:8" ht="12.75" customHeight="1">
      <c r="A21" s="262"/>
      <c r="B21" s="282"/>
      <c r="C21" s="262"/>
      <c r="D21" s="262"/>
      <c r="E21" s="264"/>
      <c r="F21" s="264"/>
      <c r="G21" s="268"/>
      <c r="H21" s="262"/>
    </row>
    <row r="22" spans="1:8" ht="12.75" customHeight="1">
      <c r="A22" s="260">
        <v>4</v>
      </c>
      <c r="B22" s="278" t="str">
        <f>VLOOKUP(A22,'пр.взвешивания'!B6:E58,2,FALSE)</f>
        <v>Рявина Екатерина Александровна</v>
      </c>
      <c r="C22" s="280" t="str">
        <f>VLOOKUP(A22,'пр.взвешивания'!B6:F58,3,FALSE)</f>
        <v>30.07.87 кмс</v>
      </c>
      <c r="D22" s="280" t="str">
        <f>VLOOKUP(A22,'пр.взвешивания'!B6:G58,4,FALSE)</f>
        <v>СФО Новосибирская Новосибирск МО</v>
      </c>
      <c r="E22" s="272"/>
      <c r="F22" s="272"/>
      <c r="G22" s="260"/>
      <c r="H22" s="260"/>
    </row>
    <row r="23" spans="1:8" ht="12.75" customHeight="1" thickBot="1">
      <c r="A23" s="271"/>
      <c r="B23" s="279"/>
      <c r="C23" s="277"/>
      <c r="D23" s="277"/>
      <c r="E23" s="273"/>
      <c r="F23" s="273"/>
      <c r="G23" s="271"/>
      <c r="H23" s="271"/>
    </row>
    <row r="24" spans="1:8" ht="12.75" customHeight="1">
      <c r="A24" s="260">
        <v>5</v>
      </c>
      <c r="B24" s="274" t="str">
        <f>VLOOKUP(A24,'пр.взвешивания'!B6:E60,2,FALSE)</f>
        <v>ХМЕЛЕВА Евгения Павловна</v>
      </c>
      <c r="C24" s="276" t="str">
        <f>VLOOKUP(A24,'пр.взвешивания'!B6:F60,3,FALSE)</f>
        <v>23.03.86 мс</v>
      </c>
      <c r="D24" s="276" t="str">
        <f>VLOOKUP(A24,'пр.взвешивания'!B6:G60,4,FALSE)</f>
        <v>ЦФО Псковская обл РССС</v>
      </c>
      <c r="E24" s="260" t="s">
        <v>32</v>
      </c>
      <c r="F24" s="272"/>
      <c r="G24" s="260"/>
      <c r="H24" s="260"/>
    </row>
    <row r="25" spans="1:8" ht="12.75" customHeight="1" thickBot="1">
      <c r="A25" s="271"/>
      <c r="B25" s="275"/>
      <c r="C25" s="277"/>
      <c r="D25" s="277"/>
      <c r="E25" s="271"/>
      <c r="F25" s="273"/>
      <c r="G25" s="271"/>
      <c r="H25" s="271"/>
    </row>
    <row r="26" spans="1:8" ht="18.75" customHeight="1">
      <c r="A26" s="16" t="s">
        <v>9</v>
      </c>
      <c r="B26" s="6" t="s">
        <v>20</v>
      </c>
      <c r="C26" s="79"/>
      <c r="D26" s="79"/>
      <c r="E26" s="124" t="str">
        <f>HYPERLINK('пр.взвешивания'!E3)</f>
        <v>в.к.   48       кг.</v>
      </c>
      <c r="F26" s="7"/>
      <c r="G26" s="7"/>
      <c r="H26" s="7"/>
    </row>
    <row r="27" spans="1:8" ht="12.75" customHeight="1">
      <c r="A27" s="262">
        <v>1</v>
      </c>
      <c r="B27" s="278" t="str">
        <f>VLOOKUP(A27,'пр.взвешивания'!B6:E63,2,FALSE)</f>
        <v>ФЕДОТОВА Ирина Ильинична</v>
      </c>
      <c r="C27" s="280" t="str">
        <f>VLOOKUP(A27,'пр.взвешивания'!B6:F63,3,FALSE)</f>
        <v>01.03.87 мс</v>
      </c>
      <c r="D27" s="280" t="str">
        <f>VLOOKUP(A27,'пр.взвешивания'!B6:G63,4,FALSE)</f>
        <v>СФО Бурятия Улан-Удэ МО</v>
      </c>
      <c r="E27" s="264"/>
      <c r="F27" s="267"/>
      <c r="G27" s="268"/>
      <c r="H27" s="262"/>
    </row>
    <row r="28" spans="1:8" ht="12.75" customHeight="1">
      <c r="A28" s="262"/>
      <c r="B28" s="282"/>
      <c r="C28" s="262"/>
      <c r="D28" s="262"/>
      <c r="E28" s="264"/>
      <c r="F28" s="264"/>
      <c r="G28" s="268"/>
      <c r="H28" s="262"/>
    </row>
    <row r="29" spans="1:8" ht="12.75" customHeight="1">
      <c r="A29" s="260">
        <v>4</v>
      </c>
      <c r="B29" s="278" t="str">
        <f>VLOOKUP(A29,'пр.взвешивания'!B6:E65,2,FALSE)</f>
        <v>Рявина Екатерина Александровна</v>
      </c>
      <c r="C29" s="280" t="str">
        <f>VLOOKUP(A29,'пр.взвешивания'!B6:F65,3,FALSE)</f>
        <v>30.07.87 кмс</v>
      </c>
      <c r="D29" s="280" t="str">
        <f>VLOOKUP(A29,'пр.взвешивания'!B6:G65,4,FALSE)</f>
        <v>СФО Новосибирская Новосибирск МО</v>
      </c>
      <c r="E29" s="272"/>
      <c r="F29" s="272"/>
      <c r="G29" s="260"/>
      <c r="H29" s="260"/>
    </row>
    <row r="30" spans="1:8" ht="12.75" customHeight="1" thickBot="1">
      <c r="A30" s="271"/>
      <c r="B30" s="279"/>
      <c r="C30" s="277"/>
      <c r="D30" s="277"/>
      <c r="E30" s="273"/>
      <c r="F30" s="273"/>
      <c r="G30" s="271"/>
      <c r="H30" s="271"/>
    </row>
    <row r="31" spans="1:8" ht="12.75" customHeight="1">
      <c r="A31" s="262">
        <v>3</v>
      </c>
      <c r="B31" s="281" t="str">
        <f>VLOOKUP(A31,'пр.взвешивания'!B6:E67,2,FALSE)</f>
        <v>БОНДАРЕВА Елена Борисовна</v>
      </c>
      <c r="C31" s="283" t="str">
        <f>VLOOKUP(A31,'пр.взвешивания'!B6:F67,3,FALSE)</f>
        <v>07.06.85 змс</v>
      </c>
      <c r="D31" s="283" t="str">
        <f>VLOOKUP(A31,'пр.взвешивания'!B6:G67,4,FALSE)</f>
        <v>МОСКВА  С-70 Д </v>
      </c>
      <c r="E31" s="264"/>
      <c r="F31" s="267"/>
      <c r="G31" s="268"/>
      <c r="H31" s="262"/>
    </row>
    <row r="32" spans="1:8" ht="12.75" customHeight="1">
      <c r="A32" s="262"/>
      <c r="B32" s="282"/>
      <c r="C32" s="262"/>
      <c r="D32" s="262"/>
      <c r="E32" s="264"/>
      <c r="F32" s="264"/>
      <c r="G32" s="268"/>
      <c r="H32" s="262"/>
    </row>
    <row r="33" spans="1:8" ht="12.75" customHeight="1">
      <c r="A33" s="260">
        <v>5</v>
      </c>
      <c r="B33" s="278" t="str">
        <f>VLOOKUP(A33,'пр.взвешивания'!B6:E69,2,FALSE)</f>
        <v>ХМЕЛЕВА Евгения Павловна</v>
      </c>
      <c r="C33" s="280" t="str">
        <f>VLOOKUP(A33,'пр.взвешивания'!B6:F69,3,FALSE)</f>
        <v>23.03.86 мс</v>
      </c>
      <c r="D33" s="280" t="str">
        <f>VLOOKUP(A33,'пр.взвешивания'!B6:G69,4,FALSE)</f>
        <v>ЦФО Псковская обл РССС</v>
      </c>
      <c r="E33" s="272"/>
      <c r="F33" s="272"/>
      <c r="G33" s="260"/>
      <c r="H33" s="260"/>
    </row>
    <row r="34" spans="1:8" ht="12.75" customHeight="1" thickBot="1">
      <c r="A34" s="271"/>
      <c r="B34" s="279"/>
      <c r="C34" s="277"/>
      <c r="D34" s="277"/>
      <c r="E34" s="273"/>
      <c r="F34" s="273"/>
      <c r="G34" s="271"/>
      <c r="H34" s="271"/>
    </row>
    <row r="35" spans="1:8" ht="12.75" customHeight="1">
      <c r="A35" s="260">
        <v>2</v>
      </c>
      <c r="B35" s="274" t="str">
        <f>VLOOKUP(A35,'пр.взвешивания'!B6:E71,2,FALSE)</f>
        <v>ПАК Елена Игоревна</v>
      </c>
      <c r="C35" s="276" t="str">
        <f>VLOOKUP(A35,'пр.взвешивания'!B6:F71,3,FALSE)</f>
        <v>10.03.80 мс</v>
      </c>
      <c r="D35" s="276" t="str">
        <f>VLOOKUP(A35,'пр.взвешивания'!B6:G71,4,FALSE)</f>
        <v>ЦФО Тульская Тула МО</v>
      </c>
      <c r="E35" s="260" t="s">
        <v>32</v>
      </c>
      <c r="F35" s="272"/>
      <c r="G35" s="260"/>
      <c r="H35" s="260"/>
    </row>
    <row r="36" spans="1:8" ht="12.75" customHeight="1" thickBot="1">
      <c r="A36" s="271"/>
      <c r="B36" s="275"/>
      <c r="C36" s="277"/>
      <c r="D36" s="277"/>
      <c r="E36" s="271"/>
      <c r="F36" s="273"/>
      <c r="G36" s="271"/>
      <c r="H36" s="271"/>
    </row>
    <row r="37" spans="1:8" ht="18.75" customHeight="1">
      <c r="A37" s="16" t="s">
        <v>9</v>
      </c>
      <c r="B37" s="6" t="s">
        <v>26</v>
      </c>
      <c r="C37" s="79"/>
      <c r="D37" s="79"/>
      <c r="E37" s="124" t="str">
        <f>HYPERLINK('пр.взвешивания'!E3)</f>
        <v>в.к.   48       кг.</v>
      </c>
      <c r="F37" s="7"/>
      <c r="G37" s="7"/>
      <c r="H37" s="7"/>
    </row>
    <row r="38" spans="1:8" ht="12.75" customHeight="1">
      <c r="A38" s="262">
        <v>1</v>
      </c>
      <c r="B38" s="278" t="str">
        <f>VLOOKUP(A38,'пр.взвешивания'!B6:E74,2,FALSE)</f>
        <v>ФЕДОТОВА Ирина Ильинична</v>
      </c>
      <c r="C38" s="280" t="str">
        <f>VLOOKUP(A38,'пр.взвешивания'!B6:F74,3,FALSE)</f>
        <v>01.03.87 мс</v>
      </c>
      <c r="D38" s="280" t="str">
        <f>VLOOKUP(A38,'пр.взвешивания'!B6:G74,4,FALSE)</f>
        <v>СФО Бурятия Улан-Удэ МО</v>
      </c>
      <c r="E38" s="264"/>
      <c r="F38" s="267"/>
      <c r="G38" s="268"/>
      <c r="H38" s="262"/>
    </row>
    <row r="39" spans="1:8" ht="12.75" customHeight="1">
      <c r="A39" s="262"/>
      <c r="B39" s="282"/>
      <c r="C39" s="262"/>
      <c r="D39" s="262"/>
      <c r="E39" s="264"/>
      <c r="F39" s="264"/>
      <c r="G39" s="268"/>
      <c r="H39" s="262"/>
    </row>
    <row r="40" spans="1:8" ht="12.75" customHeight="1">
      <c r="A40" s="260">
        <v>5</v>
      </c>
      <c r="B40" s="278" t="str">
        <f>VLOOKUP(A40,'пр.взвешивания'!B6:E76,2,FALSE)</f>
        <v>ХМЕЛЕВА Евгения Павловна</v>
      </c>
      <c r="C40" s="280" t="str">
        <f>VLOOKUP(A40,'пр.взвешивания'!B6:F76,3,FALSE)</f>
        <v>23.03.86 мс</v>
      </c>
      <c r="D40" s="280" t="str">
        <f>VLOOKUP(A40,'пр.взвешивания'!B6:G76,4,FALSE)</f>
        <v>ЦФО Псковская обл РССС</v>
      </c>
      <c r="E40" s="272"/>
      <c r="F40" s="272"/>
      <c r="G40" s="260"/>
      <c r="H40" s="260"/>
    </row>
    <row r="41" spans="1:8" ht="12.75" customHeight="1" thickBot="1">
      <c r="A41" s="271"/>
      <c r="B41" s="279"/>
      <c r="C41" s="277"/>
      <c r="D41" s="277"/>
      <c r="E41" s="273"/>
      <c r="F41" s="273"/>
      <c r="G41" s="271"/>
      <c r="H41" s="271"/>
    </row>
    <row r="42" spans="1:8" ht="12.75" customHeight="1">
      <c r="A42" s="262">
        <v>3</v>
      </c>
      <c r="B42" s="281" t="str">
        <f>VLOOKUP(A42,'пр.взвешивания'!B6:E78,2,FALSE)</f>
        <v>БОНДАРЕВА Елена Борисовна</v>
      </c>
      <c r="C42" s="283" t="str">
        <f>VLOOKUP(A42,'пр.взвешивания'!B6:F78,3,FALSE)</f>
        <v>07.06.85 змс</v>
      </c>
      <c r="D42" s="283" t="str">
        <f>VLOOKUP(A42,'пр.взвешивания'!B6:G78,4,FALSE)</f>
        <v>МОСКВА  С-70 Д </v>
      </c>
      <c r="E42" s="264"/>
      <c r="F42" s="267"/>
      <c r="G42" s="268"/>
      <c r="H42" s="262"/>
    </row>
    <row r="43" spans="1:8" ht="12.75" customHeight="1">
      <c r="A43" s="262"/>
      <c r="B43" s="282"/>
      <c r="C43" s="262"/>
      <c r="D43" s="262"/>
      <c r="E43" s="264"/>
      <c r="F43" s="264"/>
      <c r="G43" s="268"/>
      <c r="H43" s="262"/>
    </row>
    <row r="44" spans="1:8" ht="12.75" customHeight="1">
      <c r="A44" s="260">
        <v>2</v>
      </c>
      <c r="B44" s="278" t="str">
        <f>VLOOKUP(A44,'пр.взвешивания'!B6:E80,2,FALSE)</f>
        <v>ПАК Елена Игоревна</v>
      </c>
      <c r="C44" s="280" t="str">
        <f>VLOOKUP(A44,'пр.взвешивания'!B6:F80,3,FALSE)</f>
        <v>10.03.80 мс</v>
      </c>
      <c r="D44" s="280" t="str">
        <f>VLOOKUP(A44,'пр.взвешивания'!B6:G80,4,FALSE)</f>
        <v>ЦФО Тульская Тула МО</v>
      </c>
      <c r="E44" s="272"/>
      <c r="F44" s="272"/>
      <c r="G44" s="260"/>
      <c r="H44" s="260"/>
    </row>
    <row r="45" spans="1:8" ht="12.75" customHeight="1" thickBot="1">
      <c r="A45" s="271"/>
      <c r="B45" s="279"/>
      <c r="C45" s="277"/>
      <c r="D45" s="277"/>
      <c r="E45" s="273"/>
      <c r="F45" s="273"/>
      <c r="G45" s="271"/>
      <c r="H45" s="271"/>
    </row>
    <row r="46" spans="1:8" ht="12.75" customHeight="1">
      <c r="A46" s="260">
        <v>4</v>
      </c>
      <c r="B46" s="274" t="str">
        <f>VLOOKUP(A46,'пр.взвешивания'!B6:E82,2,FALSE)</f>
        <v>Рявина Екатерина Александровна</v>
      </c>
      <c r="C46" s="276" t="str">
        <f>VLOOKUP(A46,'пр.взвешивания'!B6:F82,3,FALSE)</f>
        <v>30.07.87 кмс</v>
      </c>
      <c r="D46" s="276" t="str">
        <f>VLOOKUP(A46,'пр.взвешивания'!B6:G82,4,FALSE)</f>
        <v>СФО Новосибирская Новосибирск МО</v>
      </c>
      <c r="E46" s="260" t="s">
        <v>32</v>
      </c>
      <c r="F46" s="272"/>
      <c r="G46" s="260"/>
      <c r="H46" s="260"/>
    </row>
    <row r="47" spans="1:8" ht="12.75" customHeight="1" thickBot="1">
      <c r="A47" s="271"/>
      <c r="B47" s="275"/>
      <c r="C47" s="277"/>
      <c r="D47" s="277"/>
      <c r="E47" s="271"/>
      <c r="F47" s="273"/>
      <c r="G47" s="271"/>
      <c r="H47" s="271"/>
    </row>
    <row r="48" spans="1:8" ht="19.5" customHeight="1">
      <c r="A48" s="16" t="s">
        <v>9</v>
      </c>
      <c r="B48" s="6" t="s">
        <v>27</v>
      </c>
      <c r="C48" s="79"/>
      <c r="D48" s="79"/>
      <c r="E48" s="124" t="str">
        <f>HYPERLINK('пр.взвешивания'!E3)</f>
        <v>в.к.   48       кг.</v>
      </c>
      <c r="F48" s="7"/>
      <c r="G48" s="7"/>
      <c r="H48" s="7"/>
    </row>
    <row r="49" spans="1:8" ht="12.75" customHeight="1">
      <c r="A49" s="262">
        <v>5</v>
      </c>
      <c r="B49" s="278" t="str">
        <f>VLOOKUP(A49,'пр.взвешивания'!B6:E85,2,FALSE)</f>
        <v>ХМЕЛЕВА Евгения Павловна</v>
      </c>
      <c r="C49" s="280" t="str">
        <f>VLOOKUP(A49,'пр.взвешивания'!B6:F85,3,FALSE)</f>
        <v>23.03.86 мс</v>
      </c>
      <c r="D49" s="280" t="str">
        <f>VLOOKUP(A49,'пр.взвешивания'!B6:G85,4,FALSE)</f>
        <v>ЦФО Псковская обл РССС</v>
      </c>
      <c r="E49" s="264"/>
      <c r="F49" s="267"/>
      <c r="G49" s="268"/>
      <c r="H49" s="262"/>
    </row>
    <row r="50" spans="1:8" ht="12.75" customHeight="1">
      <c r="A50" s="262"/>
      <c r="B50" s="282"/>
      <c r="C50" s="262"/>
      <c r="D50" s="262"/>
      <c r="E50" s="264"/>
      <c r="F50" s="264"/>
      <c r="G50" s="268"/>
      <c r="H50" s="262"/>
    </row>
    <row r="51" spans="1:8" ht="12.75" customHeight="1">
      <c r="A51" s="260">
        <v>2</v>
      </c>
      <c r="B51" s="278" t="str">
        <f>VLOOKUP(A51,'пр.взвешивания'!B6:E87,2,FALSE)</f>
        <v>ПАК Елена Игоревна</v>
      </c>
      <c r="C51" s="280" t="str">
        <f>VLOOKUP(A51,'пр.взвешивания'!B6:F87,3,FALSE)</f>
        <v>10.03.80 мс</v>
      </c>
      <c r="D51" s="280" t="str">
        <f>VLOOKUP(A51,'пр.взвешивания'!B6:G87,4,FALSE)</f>
        <v>ЦФО Тульская Тула МО</v>
      </c>
      <c r="E51" s="272"/>
      <c r="F51" s="272"/>
      <c r="G51" s="260"/>
      <c r="H51" s="260"/>
    </row>
    <row r="52" spans="1:8" ht="12.75" customHeight="1" thickBot="1">
      <c r="A52" s="271"/>
      <c r="B52" s="279"/>
      <c r="C52" s="277"/>
      <c r="D52" s="277"/>
      <c r="E52" s="273"/>
      <c r="F52" s="273"/>
      <c r="G52" s="271"/>
      <c r="H52" s="271"/>
    </row>
    <row r="53" spans="1:8" ht="12.75" customHeight="1">
      <c r="A53" s="262">
        <v>4</v>
      </c>
      <c r="B53" s="281" t="str">
        <f>VLOOKUP(A53,'пр.взвешивания'!B6:E89,2,FALSE)</f>
        <v>Рявина Екатерина Александровна</v>
      </c>
      <c r="C53" s="283" t="str">
        <f>VLOOKUP(A53,'пр.взвешивания'!B6:F89,3,FALSE)</f>
        <v>30.07.87 кмс</v>
      </c>
      <c r="D53" s="283" t="str">
        <f>VLOOKUP(A53,'пр.взвешивания'!B6:G89,4,FALSE)</f>
        <v>СФО Новосибирская Новосибирск МО</v>
      </c>
      <c r="E53" s="264"/>
      <c r="F53" s="267"/>
      <c r="G53" s="268"/>
      <c r="H53" s="262"/>
    </row>
    <row r="54" spans="1:8" ht="12.75" customHeight="1">
      <c r="A54" s="262"/>
      <c r="B54" s="282"/>
      <c r="C54" s="262"/>
      <c r="D54" s="262"/>
      <c r="E54" s="264"/>
      <c r="F54" s="264"/>
      <c r="G54" s="268"/>
      <c r="H54" s="262"/>
    </row>
    <row r="55" spans="1:8" ht="12.75" customHeight="1">
      <c r="A55" s="260">
        <v>3</v>
      </c>
      <c r="B55" s="278" t="str">
        <f>VLOOKUP(A55,'пр.взвешивания'!B6:E91,2,FALSE)</f>
        <v>БОНДАРЕВА Елена Борисовна</v>
      </c>
      <c r="C55" s="280" t="str">
        <f>VLOOKUP(A55,'пр.взвешивания'!B6:F91,3,FALSE)</f>
        <v>07.06.85 змс</v>
      </c>
      <c r="D55" s="280" t="str">
        <f>VLOOKUP(A55,'пр.взвешивания'!B6:G91,4,FALSE)</f>
        <v>МОСКВА  С-70 Д </v>
      </c>
      <c r="E55" s="272"/>
      <c r="F55" s="272"/>
      <c r="G55" s="260"/>
      <c r="H55" s="260"/>
    </row>
    <row r="56" spans="1:8" ht="12.75" customHeight="1" thickBot="1">
      <c r="A56" s="271"/>
      <c r="B56" s="279"/>
      <c r="C56" s="277"/>
      <c r="D56" s="277"/>
      <c r="E56" s="273"/>
      <c r="F56" s="273"/>
      <c r="G56" s="271"/>
      <c r="H56" s="271"/>
    </row>
    <row r="57" spans="1:8" ht="12.75" customHeight="1">
      <c r="A57" s="260">
        <v>1</v>
      </c>
      <c r="B57" s="274" t="str">
        <f>VLOOKUP(A57,'пр.взвешивания'!B6:E93,2,FALSE)</f>
        <v>ФЕДОТОВА Ирина Ильинична</v>
      </c>
      <c r="C57" s="276" t="str">
        <f>VLOOKUP(A57,'пр.взвешивания'!B6:F93,3,FALSE)</f>
        <v>01.03.87 мс</v>
      </c>
      <c r="D57" s="276" t="str">
        <f>VLOOKUP(A57,'пр.взвешивания'!B6:G93,4,FALSE)</f>
        <v>СФО Бурятия Улан-Удэ МО</v>
      </c>
      <c r="E57" s="260" t="s">
        <v>32</v>
      </c>
      <c r="F57" s="272"/>
      <c r="G57" s="260"/>
      <c r="H57" s="260"/>
    </row>
    <row r="58" spans="1:8" ht="12.75" customHeight="1" thickBot="1">
      <c r="A58" s="271"/>
      <c r="B58" s="275"/>
      <c r="C58" s="277"/>
      <c r="D58" s="277"/>
      <c r="E58" s="271"/>
      <c r="F58" s="273"/>
      <c r="G58" s="271"/>
      <c r="H58" s="271"/>
    </row>
    <row r="59" spans="1:8" ht="12.75" customHeight="1">
      <c r="A59" s="7"/>
      <c r="B59" s="7"/>
      <c r="C59" s="7"/>
      <c r="D59" s="7"/>
      <c r="E59" s="7"/>
      <c r="F59" s="7"/>
      <c r="G59" s="7"/>
      <c r="H59" s="7"/>
    </row>
    <row r="60" spans="1:8" ht="12.75" customHeight="1">
      <c r="A60" s="7"/>
      <c r="B60" s="7"/>
      <c r="C60" s="7"/>
      <c r="D60" s="7"/>
      <c r="E60" s="7"/>
      <c r="F60" s="7"/>
      <c r="G60" s="7"/>
      <c r="H60" s="7"/>
    </row>
    <row r="61" spans="1:8" ht="12.75" customHeight="1">
      <c r="A61" s="7"/>
      <c r="B61" s="7"/>
      <c r="C61" s="7"/>
      <c r="D61" s="7"/>
      <c r="E61" s="7"/>
      <c r="F61" s="7"/>
      <c r="G61" s="7"/>
      <c r="H61" s="7"/>
    </row>
    <row r="62" spans="1:8" ht="20.25" customHeight="1">
      <c r="A62" s="284" t="s">
        <v>35</v>
      </c>
      <c r="B62" s="284"/>
      <c r="C62" s="284"/>
      <c r="D62" s="284"/>
      <c r="E62" s="284"/>
      <c r="F62" s="284"/>
      <c r="G62" s="284"/>
      <c r="H62" s="284"/>
    </row>
    <row r="63" spans="1:8" ht="26.25" customHeight="1">
      <c r="A63" s="16" t="s">
        <v>10</v>
      </c>
      <c r="B63" s="6" t="s">
        <v>18</v>
      </c>
      <c r="C63" s="6"/>
      <c r="D63" s="6"/>
      <c r="E63" s="124" t="str">
        <f>HYPERLINK('пр.взвешивания'!E3)</f>
        <v>в.к.   48       кг.</v>
      </c>
      <c r="F63" s="6"/>
      <c r="G63" s="6"/>
      <c r="H63" s="6"/>
    </row>
    <row r="64" spans="1:8" ht="12.75" customHeight="1">
      <c r="A64" s="262" t="s">
        <v>0</v>
      </c>
      <c r="B64" s="262" t="s">
        <v>1</v>
      </c>
      <c r="C64" s="262" t="s">
        <v>2</v>
      </c>
      <c r="D64" s="262" t="s">
        <v>3</v>
      </c>
      <c r="E64" s="262" t="s">
        <v>14</v>
      </c>
      <c r="F64" s="262" t="s">
        <v>15</v>
      </c>
      <c r="G64" s="262" t="s">
        <v>16</v>
      </c>
      <c r="H64" s="262" t="s">
        <v>17</v>
      </c>
    </row>
    <row r="65" spans="1:8" ht="12.75" customHeight="1">
      <c r="A65" s="260"/>
      <c r="B65" s="260"/>
      <c r="C65" s="260"/>
      <c r="D65" s="260"/>
      <c r="E65" s="260"/>
      <c r="F65" s="260"/>
      <c r="G65" s="260"/>
      <c r="H65" s="260"/>
    </row>
    <row r="66" spans="1:8" ht="12.75" customHeight="1">
      <c r="A66" s="262">
        <v>6</v>
      </c>
      <c r="B66" s="278" t="str">
        <f>VLOOKUP(A66,'пр.взвешивания'!B6:E102,2,FALSE)</f>
        <v>Козлова Мария Александровна</v>
      </c>
      <c r="C66" s="280" t="str">
        <f>VLOOKUP(A66,'пр.взвешивания'!B6:F102,3,FALSE)</f>
        <v>10.04.92 кмс</v>
      </c>
      <c r="D66" s="280" t="str">
        <f>VLOOKUP(A66,'пр.взвешивания'!B6:G102,4,FALSE)</f>
        <v>Москва МКС</v>
      </c>
      <c r="E66" s="264"/>
      <c r="F66" s="267"/>
      <c r="G66" s="268"/>
      <c r="H66" s="262"/>
    </row>
    <row r="67" spans="1:8" ht="12.75" customHeight="1">
      <c r="A67" s="262"/>
      <c r="B67" s="282"/>
      <c r="C67" s="262"/>
      <c r="D67" s="262"/>
      <c r="E67" s="264"/>
      <c r="F67" s="264"/>
      <c r="G67" s="268"/>
      <c r="H67" s="262"/>
    </row>
    <row r="68" spans="1:8" ht="12.75" customHeight="1">
      <c r="A68" s="260">
        <v>7</v>
      </c>
      <c r="B68" s="278" t="str">
        <f>VLOOKUP(A68,'пр.взвешивания'!B6:E104,2,FALSE)</f>
        <v>ДУБИНИНА Елена Владимировна</v>
      </c>
      <c r="C68" s="280" t="str">
        <f>VLOOKUP(A68,'пр.взвешивания'!B6:F104,3,FALSE)</f>
        <v>11.08.87 мс</v>
      </c>
      <c r="D68" s="280" t="str">
        <f>VLOOKUP(A68,'пр.взвешивания'!B6:G104,4,FALSE)</f>
        <v>ЦФО Брянская Брянск ЛОК</v>
      </c>
      <c r="E68" s="272"/>
      <c r="F68" s="272"/>
      <c r="G68" s="260"/>
      <c r="H68" s="260"/>
    </row>
    <row r="69" spans="1:8" ht="13.5" thickBot="1">
      <c r="A69" s="271"/>
      <c r="B69" s="279"/>
      <c r="C69" s="277"/>
      <c r="D69" s="277"/>
      <c r="E69" s="273"/>
      <c r="F69" s="273"/>
      <c r="G69" s="271"/>
      <c r="H69" s="271"/>
    </row>
    <row r="70" spans="1:8" ht="12.75" customHeight="1">
      <c r="A70" s="262">
        <v>9</v>
      </c>
      <c r="B70" s="281" t="str">
        <f>VLOOKUP(A70,'пр.взвешивания'!B6:E106,2,FALSE)</f>
        <v>РУБЕЛЬ Полина Валентиновна</v>
      </c>
      <c r="C70" s="283" t="str">
        <f>VLOOKUP(A70,'пр.взвешивания'!B6:F106,3,FALSE)</f>
        <v>28.06.86 мсмк</v>
      </c>
      <c r="D70" s="283" t="str">
        <f>VLOOKUP(A70,'пр.взвешивания'!B6:G106,4,FALSE)</f>
        <v>ДВФО Приморский Владивосток УФК и С</v>
      </c>
      <c r="E70" s="264"/>
      <c r="F70" s="267"/>
      <c r="G70" s="268"/>
      <c r="H70" s="262"/>
    </row>
    <row r="71" spans="1:8" ht="12.75">
      <c r="A71" s="262"/>
      <c r="B71" s="282"/>
      <c r="C71" s="262"/>
      <c r="D71" s="262"/>
      <c r="E71" s="264"/>
      <c r="F71" s="264"/>
      <c r="G71" s="268"/>
      <c r="H71" s="262"/>
    </row>
    <row r="72" spans="1:8" ht="12.75" customHeight="1">
      <c r="A72" s="260">
        <v>8</v>
      </c>
      <c r="B72" s="278" t="str">
        <f>VLOOKUP(A72,'пр.взвешивания'!B6:E108,2,FALSE)</f>
        <v>ШАЙДУРОВА Олеся Сергеевна</v>
      </c>
      <c r="C72" s="280" t="str">
        <f>VLOOKUP(A72,'пр.взвешивания'!B6:F108,3,FALSE)</f>
        <v>12.09.89 мс</v>
      </c>
      <c r="D72" s="280" t="str">
        <f>VLOOKUP(A72,'пр.взвешивания'!B6:G108,4,FALSE)</f>
        <v>ПФО Пермский Лысьва  МО</v>
      </c>
      <c r="E72" s="272"/>
      <c r="F72" s="272"/>
      <c r="G72" s="260"/>
      <c r="H72" s="260"/>
    </row>
    <row r="73" spans="1:8" ht="13.5" thickBot="1">
      <c r="A73" s="271"/>
      <c r="B73" s="279"/>
      <c r="C73" s="277"/>
      <c r="D73" s="277"/>
      <c r="E73" s="273"/>
      <c r="F73" s="273"/>
      <c r="G73" s="271"/>
      <c r="H73" s="271"/>
    </row>
    <row r="74" spans="1:8" ht="22.5" customHeight="1">
      <c r="A74" s="16" t="s">
        <v>10</v>
      </c>
      <c r="B74" s="6" t="s">
        <v>19</v>
      </c>
      <c r="C74" s="7"/>
      <c r="D74" s="7"/>
      <c r="E74" s="124" t="str">
        <f>HYPERLINK('пр.взвешивания'!E3)</f>
        <v>в.к.   48       кг.</v>
      </c>
      <c r="F74" s="7"/>
      <c r="G74" s="7"/>
      <c r="H74" s="7"/>
    </row>
    <row r="75" spans="1:8" ht="12.75" customHeight="1">
      <c r="A75" s="262">
        <v>6</v>
      </c>
      <c r="B75" s="278" t="str">
        <f>VLOOKUP(A75,'пр.взвешивания'!B6:E111,2,FALSE)</f>
        <v>Козлова Мария Александровна</v>
      </c>
      <c r="C75" s="280" t="str">
        <f>VLOOKUP(A75,'пр.взвешивания'!B6:F111,3,FALSE)</f>
        <v>10.04.92 кмс</v>
      </c>
      <c r="D75" s="280" t="str">
        <f>VLOOKUP(A75,'пр.взвешивания'!B6:G111,4,FALSE)</f>
        <v>Москва МКС</v>
      </c>
      <c r="E75" s="264"/>
      <c r="F75" s="267"/>
      <c r="G75" s="268"/>
      <c r="H75" s="262"/>
    </row>
    <row r="76" spans="1:8" ht="12.75">
      <c r="A76" s="262"/>
      <c r="B76" s="282"/>
      <c r="C76" s="262"/>
      <c r="D76" s="262"/>
      <c r="E76" s="264"/>
      <c r="F76" s="264"/>
      <c r="G76" s="268"/>
      <c r="H76" s="262"/>
    </row>
    <row r="77" spans="1:8" ht="12.75" customHeight="1">
      <c r="A77" s="260">
        <v>8</v>
      </c>
      <c r="B77" s="278" t="str">
        <f>VLOOKUP(A77,'пр.взвешивания'!B6:E113,2,FALSE)</f>
        <v>ШАЙДУРОВА Олеся Сергеевна</v>
      </c>
      <c r="C77" s="280" t="str">
        <f>VLOOKUP(A77,'пр.взвешивания'!B6:F113,3,FALSE)</f>
        <v>12.09.89 мс</v>
      </c>
      <c r="D77" s="280" t="str">
        <f>VLOOKUP(A77,'пр.взвешивания'!B6:G113,4,FALSE)</f>
        <v>ПФО Пермский Лысьва  МО</v>
      </c>
      <c r="E77" s="272"/>
      <c r="F77" s="272"/>
      <c r="G77" s="260"/>
      <c r="H77" s="260"/>
    </row>
    <row r="78" spans="1:8" ht="13.5" thickBot="1">
      <c r="A78" s="271"/>
      <c r="B78" s="279"/>
      <c r="C78" s="277"/>
      <c r="D78" s="277"/>
      <c r="E78" s="273"/>
      <c r="F78" s="273"/>
      <c r="G78" s="271"/>
      <c r="H78" s="271"/>
    </row>
    <row r="79" spans="1:8" ht="12.75" customHeight="1">
      <c r="A79" s="262">
        <v>7</v>
      </c>
      <c r="B79" s="281" t="str">
        <f>VLOOKUP(A79,'пр.взвешивания'!B6:E115,2,FALSE)</f>
        <v>ДУБИНИНА Елена Владимировна</v>
      </c>
      <c r="C79" s="283" t="str">
        <f>VLOOKUP(A79,'пр.взвешивания'!B6:F115,3,FALSE)</f>
        <v>11.08.87 мс</v>
      </c>
      <c r="D79" s="283" t="str">
        <f>VLOOKUP(A79,'пр.взвешивания'!B6:G115,4,FALSE)</f>
        <v>ЦФО Брянская Брянск ЛОК</v>
      </c>
      <c r="E79" s="264"/>
      <c r="F79" s="267"/>
      <c r="G79" s="268"/>
      <c r="H79" s="262"/>
    </row>
    <row r="80" spans="1:8" ht="12.75">
      <c r="A80" s="262"/>
      <c r="B80" s="282"/>
      <c r="C80" s="262"/>
      <c r="D80" s="262"/>
      <c r="E80" s="264"/>
      <c r="F80" s="264"/>
      <c r="G80" s="268"/>
      <c r="H80" s="262"/>
    </row>
    <row r="81" spans="1:8" ht="12.75" customHeight="1">
      <c r="A81" s="260">
        <v>9</v>
      </c>
      <c r="B81" s="278" t="str">
        <f>VLOOKUP(A81,'пр.взвешивания'!B6:E117,2,FALSE)</f>
        <v>РУБЕЛЬ Полина Валентиновна</v>
      </c>
      <c r="C81" s="280" t="str">
        <f>VLOOKUP(A81,'пр.взвешивания'!B6:F117,3,FALSE)</f>
        <v>28.06.86 мсмк</v>
      </c>
      <c r="D81" s="280" t="str">
        <f>VLOOKUP(A81,'пр.взвешивания'!B6:G117,4,FALSE)</f>
        <v>ДВФО Приморский Владивосток УФК и С</v>
      </c>
      <c r="E81" s="272"/>
      <c r="F81" s="272"/>
      <c r="G81" s="260"/>
      <c r="H81" s="260"/>
    </row>
    <row r="82" spans="1:8" ht="13.5" thickBot="1">
      <c r="A82" s="271"/>
      <c r="B82" s="279"/>
      <c r="C82" s="277"/>
      <c r="D82" s="277"/>
      <c r="E82" s="273"/>
      <c r="F82" s="273"/>
      <c r="G82" s="271"/>
      <c r="H82" s="271"/>
    </row>
    <row r="83" spans="1:8" ht="19.5" customHeight="1">
      <c r="A83" s="16" t="s">
        <v>10</v>
      </c>
      <c r="B83" s="6" t="s">
        <v>20</v>
      </c>
      <c r="C83" s="7"/>
      <c r="D83" s="7"/>
      <c r="E83" s="124" t="str">
        <f>HYPERLINK('пр.взвешивания'!E3)</f>
        <v>в.к.   48       кг.</v>
      </c>
      <c r="F83" s="7"/>
      <c r="G83" s="7"/>
      <c r="H83" s="7"/>
    </row>
    <row r="84" spans="1:8" ht="12.75" customHeight="1">
      <c r="A84" s="262">
        <v>6</v>
      </c>
      <c r="B84" s="278" t="str">
        <f>VLOOKUP(A84,'пр.взвешивания'!B6:E120,2,FALSE)</f>
        <v>Козлова Мария Александровна</v>
      </c>
      <c r="C84" s="280" t="str">
        <f>VLOOKUP(A84,'пр.взвешивания'!B6:F120,3,FALSE)</f>
        <v>10.04.92 кмс</v>
      </c>
      <c r="D84" s="280" t="str">
        <f>VLOOKUP(A84,'пр.взвешивания'!B6:G120,4,FALSE)</f>
        <v>Москва МКС</v>
      </c>
      <c r="E84" s="264"/>
      <c r="F84" s="267"/>
      <c r="G84" s="268"/>
      <c r="H84" s="262"/>
    </row>
    <row r="85" spans="1:8" ht="12.75">
      <c r="A85" s="262"/>
      <c r="B85" s="282"/>
      <c r="C85" s="262"/>
      <c r="D85" s="262"/>
      <c r="E85" s="264"/>
      <c r="F85" s="264"/>
      <c r="G85" s="268"/>
      <c r="H85" s="262"/>
    </row>
    <row r="86" spans="1:8" ht="12.75" customHeight="1">
      <c r="A86" s="260">
        <v>9</v>
      </c>
      <c r="B86" s="278" t="str">
        <f>VLOOKUP(A86,'пр.взвешивания'!B6:E122,2,FALSE)</f>
        <v>РУБЕЛЬ Полина Валентиновна</v>
      </c>
      <c r="C86" s="280" t="str">
        <f>VLOOKUP(A86,'пр.взвешивания'!B6:F122,3,FALSE)</f>
        <v>28.06.86 мсмк</v>
      </c>
      <c r="D86" s="280" t="str">
        <f>VLOOKUP(A86,'пр.взвешивания'!B6:G122,4,FALSE)</f>
        <v>ДВФО Приморский Владивосток УФК и С</v>
      </c>
      <c r="E86" s="272"/>
      <c r="F86" s="272"/>
      <c r="G86" s="260"/>
      <c r="H86" s="260"/>
    </row>
    <row r="87" spans="1:8" ht="13.5" thickBot="1">
      <c r="A87" s="271"/>
      <c r="B87" s="279"/>
      <c r="C87" s="277"/>
      <c r="D87" s="277"/>
      <c r="E87" s="273"/>
      <c r="F87" s="273"/>
      <c r="G87" s="271"/>
      <c r="H87" s="271"/>
    </row>
    <row r="88" spans="1:8" ht="12.75" customHeight="1">
      <c r="A88" s="262">
        <v>8</v>
      </c>
      <c r="B88" s="281" t="str">
        <f>VLOOKUP(A88,'пр.взвешивания'!B6:E124,2,FALSE)</f>
        <v>ШАЙДУРОВА Олеся Сергеевна</v>
      </c>
      <c r="C88" s="283" t="str">
        <f>VLOOKUP(A88,'пр.взвешивания'!B6:F124,3,FALSE)</f>
        <v>12.09.89 мс</v>
      </c>
      <c r="D88" s="283" t="str">
        <f>VLOOKUP(A88,'пр.взвешивания'!B6:G124,4,FALSE)</f>
        <v>ПФО Пермский Лысьва  МО</v>
      </c>
      <c r="E88" s="264"/>
      <c r="F88" s="267"/>
      <c r="G88" s="268"/>
      <c r="H88" s="262"/>
    </row>
    <row r="89" spans="1:8" ht="12.75">
      <c r="A89" s="262"/>
      <c r="B89" s="282"/>
      <c r="C89" s="262"/>
      <c r="D89" s="262"/>
      <c r="E89" s="264"/>
      <c r="F89" s="264"/>
      <c r="G89" s="268"/>
      <c r="H89" s="262"/>
    </row>
    <row r="90" spans="1:8" ht="14.25" customHeight="1">
      <c r="A90" s="260">
        <v>7</v>
      </c>
      <c r="B90" s="278" t="str">
        <f>VLOOKUP(A90,'пр.взвешивания'!B6:E126,2,FALSE)</f>
        <v>ДУБИНИНА Елена Владимировна</v>
      </c>
      <c r="C90" s="280" t="str">
        <f>VLOOKUP(A90,'пр.взвешивания'!B6:F126,3,FALSE)</f>
        <v>11.08.87 мс</v>
      </c>
      <c r="D90" s="280" t="str">
        <f>VLOOKUP(A90,'пр.взвешивания'!B6:G126,4,FALSE)</f>
        <v>ЦФО Брянская Брянск ЛОК</v>
      </c>
      <c r="E90" s="272"/>
      <c r="F90" s="272"/>
      <c r="G90" s="260"/>
      <c r="H90" s="260"/>
    </row>
    <row r="91" spans="1:8" ht="13.5" thickBot="1">
      <c r="A91" s="271"/>
      <c r="B91" s="279"/>
      <c r="C91" s="277"/>
      <c r="D91" s="277"/>
      <c r="E91" s="273"/>
      <c r="F91" s="273"/>
      <c r="G91" s="271"/>
      <c r="H91" s="271"/>
    </row>
    <row r="92" spans="1:8" ht="12.75">
      <c r="A92" s="7"/>
      <c r="B92" s="7"/>
      <c r="C92" s="7"/>
      <c r="D92" s="7"/>
      <c r="E92" s="7"/>
      <c r="F92" s="7"/>
      <c r="G92" s="7"/>
      <c r="H92" s="7"/>
    </row>
    <row r="93" spans="1:8" ht="12.75">
      <c r="A93" s="7"/>
      <c r="B93" s="7"/>
      <c r="C93" s="7"/>
      <c r="D93" s="7"/>
      <c r="E93" s="7"/>
      <c r="F93" s="7"/>
      <c r="G93" s="7"/>
      <c r="H93" s="7"/>
    </row>
    <row r="94" spans="1:8" ht="12.75">
      <c r="A94" s="7"/>
      <c r="B94" s="7"/>
      <c r="C94" s="7"/>
      <c r="D94" s="7"/>
      <c r="E94" s="7"/>
      <c r="F94" s="7"/>
      <c r="G94" s="7"/>
      <c r="H94" s="7"/>
    </row>
    <row r="95" spans="1:8" ht="12.75" customHeight="1">
      <c r="A95" s="284" t="s">
        <v>35</v>
      </c>
      <c r="B95" s="284"/>
      <c r="C95" s="284"/>
      <c r="D95" s="284"/>
      <c r="E95" s="284"/>
      <c r="F95" s="284"/>
      <c r="G95" s="284"/>
      <c r="H95" s="284"/>
    </row>
    <row r="96" spans="1:8" ht="20.25" customHeight="1">
      <c r="A96" s="16" t="s">
        <v>11</v>
      </c>
      <c r="B96" s="6" t="s">
        <v>18</v>
      </c>
      <c r="C96" s="6"/>
      <c r="D96" s="6"/>
      <c r="E96" s="124" t="str">
        <f>HYPERLINK('пр.взвешивания'!E3)</f>
        <v>в.к.   48       кг.</v>
      </c>
      <c r="F96" s="6"/>
      <c r="G96" s="6"/>
      <c r="H96" s="6"/>
    </row>
    <row r="97" spans="1:8" ht="12.75" customHeight="1">
      <c r="A97" s="262" t="s">
        <v>0</v>
      </c>
      <c r="B97" s="262" t="s">
        <v>1</v>
      </c>
      <c r="C97" s="262" t="s">
        <v>2</v>
      </c>
      <c r="D97" s="262" t="s">
        <v>3</v>
      </c>
      <c r="E97" s="262" t="s">
        <v>14</v>
      </c>
      <c r="F97" s="262" t="s">
        <v>15</v>
      </c>
      <c r="G97" s="262" t="s">
        <v>16</v>
      </c>
      <c r="H97" s="262" t="s">
        <v>17</v>
      </c>
    </row>
    <row r="98" spans="1:8" ht="12.75">
      <c r="A98" s="260"/>
      <c r="B98" s="260"/>
      <c r="C98" s="260"/>
      <c r="D98" s="260"/>
      <c r="E98" s="260"/>
      <c r="F98" s="260"/>
      <c r="G98" s="260"/>
      <c r="H98" s="260"/>
    </row>
    <row r="99" spans="1:8" ht="14.25" customHeight="1">
      <c r="A99" s="262">
        <v>10</v>
      </c>
      <c r="B99" s="278" t="str">
        <f>VLOOKUP(A99,'пр.взвешивания'!B6:E135,2,FALSE)</f>
        <v>ГАЛКИНА Елена Сергеевна</v>
      </c>
      <c r="C99" s="280" t="str">
        <f>VLOOKUP(A99,'пр.взвешивания'!B6:F135,3,FALSE)</f>
        <v>06.02.85 мс</v>
      </c>
      <c r="D99" s="280" t="str">
        <f>VLOOKUP(A99,'пр.взвешивания'!B6:G135,4,FALSE)</f>
        <v>СФО Кемеровская Новокузнецк</v>
      </c>
      <c r="E99" s="264"/>
      <c r="F99" s="267"/>
      <c r="G99" s="268"/>
      <c r="H99" s="262"/>
    </row>
    <row r="100" spans="1:8" ht="14.25" customHeight="1">
      <c r="A100" s="262"/>
      <c r="B100" s="282"/>
      <c r="C100" s="262"/>
      <c r="D100" s="262"/>
      <c r="E100" s="264"/>
      <c r="F100" s="264"/>
      <c r="G100" s="268"/>
      <c r="H100" s="262"/>
    </row>
    <row r="101" spans="1:8" ht="14.25" customHeight="1">
      <c r="A101" s="260">
        <v>11</v>
      </c>
      <c r="B101" s="278" t="str">
        <f>VLOOKUP(A101,'пр.взвешивания'!B6:E137,2,FALSE)</f>
        <v>ФЕДОРОВА Ксения Михайловна</v>
      </c>
      <c r="C101" s="280" t="str">
        <f>VLOOKUP(A101,'пр.взвешивания'!B6:F137,3,FALSE)</f>
        <v>14.04.85 мс</v>
      </c>
      <c r="D101" s="280" t="str">
        <f>VLOOKUP(A101,'пр.взвешивания'!B6:G137,4,FALSE)</f>
        <v>С.Петербург ПР</v>
      </c>
      <c r="E101" s="272"/>
      <c r="F101" s="272"/>
      <c r="G101" s="260"/>
      <c r="H101" s="260"/>
    </row>
    <row r="102" spans="1:8" ht="14.25" customHeight="1" thickBot="1">
      <c r="A102" s="271"/>
      <c r="B102" s="279"/>
      <c r="C102" s="277"/>
      <c r="D102" s="277"/>
      <c r="E102" s="273"/>
      <c r="F102" s="273"/>
      <c r="G102" s="271"/>
      <c r="H102" s="271"/>
    </row>
    <row r="103" spans="1:8" ht="14.25" customHeight="1">
      <c r="A103" s="262">
        <v>14</v>
      </c>
      <c r="B103" s="281" t="str">
        <f>VLOOKUP(A103,'пр.взвешивания'!B6:E139,2,FALSE)</f>
        <v>БОРИСОВА Зинаида Петровна</v>
      </c>
      <c r="C103" s="283" t="str">
        <f>VLOOKUP(A103,'пр.взвешивания'!B6:F139,3,FALSE)</f>
        <v>28.08.82 мсмк</v>
      </c>
      <c r="D103" s="283" t="str">
        <f>VLOOKUP(A103,'пр.взвешивания'!B6:G139,4,FALSE)</f>
        <v>ЦФО Бррянская Брянск ЛОК</v>
      </c>
      <c r="E103" s="264"/>
      <c r="F103" s="267"/>
      <c r="G103" s="268"/>
      <c r="H103" s="262"/>
    </row>
    <row r="104" spans="1:8" ht="14.25" customHeight="1">
      <c r="A104" s="262"/>
      <c r="B104" s="282"/>
      <c r="C104" s="262"/>
      <c r="D104" s="262"/>
      <c r="E104" s="264"/>
      <c r="F104" s="264"/>
      <c r="G104" s="268"/>
      <c r="H104" s="262"/>
    </row>
    <row r="105" spans="1:8" ht="14.25" customHeight="1">
      <c r="A105" s="260">
        <v>13</v>
      </c>
      <c r="B105" s="278" t="str">
        <f>VLOOKUP(A105,'пр.взвешивания'!B6:E141,2,FALSE)</f>
        <v>РАЗВАЛЯЕВА Дарья Сергеевна</v>
      </c>
      <c r="C105" s="280" t="str">
        <f>VLOOKUP(A105,'пр.взвешивания'!B6:F141,3,FALSE)</f>
        <v>30.10.89 МС</v>
      </c>
      <c r="D105" s="280" t="str">
        <f>VLOOKUP(A105,'пр.взвешивания'!B6:G141,4,FALSE)</f>
        <v>ПФО Саратовская Саратов ПР</v>
      </c>
      <c r="E105" s="272"/>
      <c r="F105" s="272"/>
      <c r="G105" s="260"/>
      <c r="H105" s="260"/>
    </row>
    <row r="106" spans="1:8" ht="14.25" customHeight="1" thickBot="1">
      <c r="A106" s="271"/>
      <c r="B106" s="279"/>
      <c r="C106" s="277"/>
      <c r="D106" s="277"/>
      <c r="E106" s="273"/>
      <c r="F106" s="273"/>
      <c r="G106" s="271"/>
      <c r="H106" s="271"/>
    </row>
    <row r="107" spans="1:8" ht="14.25" customHeight="1">
      <c r="A107" s="260">
        <v>12</v>
      </c>
      <c r="B107" s="274" t="str">
        <f>VLOOKUP(A107,'пр.взвешивания'!B6:E143,2,FALSE)</f>
        <v>АРУТЮНЯН Гаянэ Вагинаковна</v>
      </c>
      <c r="C107" s="276" t="str">
        <f>VLOOKUP(A107,'пр.взвешивания'!B6:F143,3,FALSE)</f>
        <v>27.06.84 мсмк</v>
      </c>
      <c r="D107" s="276" t="str">
        <f>VLOOKUP(A107,'пр.взвешивания'!B6:G143,4,FALSE)</f>
        <v>Москва Москомспорт</v>
      </c>
      <c r="E107" s="260" t="s">
        <v>32</v>
      </c>
      <c r="F107" s="272"/>
      <c r="G107" s="260"/>
      <c r="H107" s="260"/>
    </row>
    <row r="108" spans="1:8" ht="14.25" customHeight="1" thickBot="1">
      <c r="A108" s="271"/>
      <c r="B108" s="275"/>
      <c r="C108" s="277"/>
      <c r="D108" s="277"/>
      <c r="E108" s="271"/>
      <c r="F108" s="273"/>
      <c r="G108" s="271"/>
      <c r="H108" s="271"/>
    </row>
    <row r="109" spans="1:8" ht="14.25" customHeight="1">
      <c r="A109" s="16" t="s">
        <v>11</v>
      </c>
      <c r="B109" s="6" t="s">
        <v>19</v>
      </c>
      <c r="C109" s="79"/>
      <c r="D109" s="79"/>
      <c r="E109" s="124" t="str">
        <f>HYPERLINK('пр.взвешивания'!E3)</f>
        <v>в.к.   48       кг.</v>
      </c>
      <c r="F109" s="7"/>
      <c r="G109" s="7"/>
      <c r="H109" s="7"/>
    </row>
    <row r="110" spans="1:8" ht="14.25" customHeight="1">
      <c r="A110" s="262">
        <v>10</v>
      </c>
      <c r="B110" s="278" t="str">
        <f>VLOOKUP(A110,'пр.взвешивания'!B6:E146,2,FALSE)</f>
        <v>ГАЛКИНА Елена Сергеевна</v>
      </c>
      <c r="C110" s="280" t="str">
        <f>VLOOKUP(A110,'пр.взвешивания'!B6:F146,3,FALSE)</f>
        <v>06.02.85 мс</v>
      </c>
      <c r="D110" s="280" t="str">
        <f>VLOOKUP(A110,'пр.взвешивания'!B6:G146,4,FALSE)</f>
        <v>СФО Кемеровская Новокузнецк</v>
      </c>
      <c r="E110" s="264"/>
      <c r="F110" s="267"/>
      <c r="G110" s="268"/>
      <c r="H110" s="262"/>
    </row>
    <row r="111" spans="1:8" ht="14.25" customHeight="1">
      <c r="A111" s="262"/>
      <c r="B111" s="282"/>
      <c r="C111" s="262"/>
      <c r="D111" s="262"/>
      <c r="E111" s="264"/>
      <c r="F111" s="264"/>
      <c r="G111" s="268"/>
      <c r="H111" s="262"/>
    </row>
    <row r="112" spans="1:8" ht="14.25" customHeight="1">
      <c r="A112" s="260">
        <v>12</v>
      </c>
      <c r="B112" s="278" t="str">
        <f>VLOOKUP(A112,'пр.взвешивания'!B6:E148,2,FALSE)</f>
        <v>АРУТЮНЯН Гаянэ Вагинаковна</v>
      </c>
      <c r="C112" s="280" t="str">
        <f>VLOOKUP(A112,'пр.взвешивания'!B6:F148,3,FALSE)</f>
        <v>27.06.84 мсмк</v>
      </c>
      <c r="D112" s="280" t="str">
        <f>VLOOKUP(A112,'пр.взвешивания'!B6:G148,4,FALSE)</f>
        <v>Москва Москомспорт</v>
      </c>
      <c r="E112" s="272"/>
      <c r="F112" s="272"/>
      <c r="G112" s="260"/>
      <c r="H112" s="260"/>
    </row>
    <row r="113" spans="1:8" ht="14.25" customHeight="1" thickBot="1">
      <c r="A113" s="271"/>
      <c r="B113" s="279"/>
      <c r="C113" s="277"/>
      <c r="D113" s="277"/>
      <c r="E113" s="273"/>
      <c r="F113" s="273"/>
      <c r="G113" s="271"/>
      <c r="H113" s="271"/>
    </row>
    <row r="114" spans="1:8" ht="14.25" customHeight="1">
      <c r="A114" s="262">
        <v>11</v>
      </c>
      <c r="B114" s="281" t="str">
        <f>VLOOKUP(A114,'пр.взвешивания'!B6:E150,2,FALSE)</f>
        <v>ФЕДОРОВА Ксения Михайловна</v>
      </c>
      <c r="C114" s="283" t="str">
        <f>VLOOKUP(A114,'пр.взвешивания'!B6:F150,3,FALSE)</f>
        <v>14.04.85 мс</v>
      </c>
      <c r="D114" s="283" t="str">
        <f>VLOOKUP(A114,'пр.взвешивания'!B6:G150,4,FALSE)</f>
        <v>С.Петербург ПР</v>
      </c>
      <c r="E114" s="264"/>
      <c r="F114" s="267"/>
      <c r="G114" s="268"/>
      <c r="H114" s="262"/>
    </row>
    <row r="115" spans="1:8" ht="14.25" customHeight="1">
      <c r="A115" s="262"/>
      <c r="B115" s="282"/>
      <c r="C115" s="262"/>
      <c r="D115" s="262"/>
      <c r="E115" s="264"/>
      <c r="F115" s="264"/>
      <c r="G115" s="268"/>
      <c r="H115" s="262"/>
    </row>
    <row r="116" spans="1:8" ht="14.25" customHeight="1">
      <c r="A116" s="260">
        <v>13</v>
      </c>
      <c r="B116" s="278" t="str">
        <f>VLOOKUP(A116,'пр.взвешивания'!B6:E152,2,FALSE)</f>
        <v>РАЗВАЛЯЕВА Дарья Сергеевна</v>
      </c>
      <c r="C116" s="280" t="str">
        <f>VLOOKUP(A116,'пр.взвешивания'!B6:F152,3,FALSE)</f>
        <v>30.10.89 МС</v>
      </c>
      <c r="D116" s="280" t="str">
        <f>VLOOKUP(A116,'пр.взвешивания'!B6:G152,4,FALSE)</f>
        <v>ПФО Саратовская Саратов ПР</v>
      </c>
      <c r="E116" s="272"/>
      <c r="F116" s="272"/>
      <c r="G116" s="260"/>
      <c r="H116" s="260"/>
    </row>
    <row r="117" spans="1:8" ht="14.25" customHeight="1" thickBot="1">
      <c r="A117" s="271"/>
      <c r="B117" s="279"/>
      <c r="C117" s="277"/>
      <c r="D117" s="277"/>
      <c r="E117" s="273"/>
      <c r="F117" s="273"/>
      <c r="G117" s="271"/>
      <c r="H117" s="271"/>
    </row>
    <row r="118" spans="1:8" ht="14.25" customHeight="1">
      <c r="A118" s="260">
        <v>14</v>
      </c>
      <c r="B118" s="274" t="str">
        <f>VLOOKUP(A118,'пр.взвешивания'!B6:E154,2,FALSE)</f>
        <v>БОРИСОВА Зинаида Петровна</v>
      </c>
      <c r="C118" s="276" t="str">
        <f>VLOOKUP(A118,'пр.взвешивания'!B6:F154,3,FALSE)</f>
        <v>28.08.82 мсмк</v>
      </c>
      <c r="D118" s="276" t="str">
        <f>VLOOKUP(A118,'пр.взвешивания'!B6:G154,4,FALSE)</f>
        <v>ЦФО Бррянская Брянск ЛОК</v>
      </c>
      <c r="E118" s="260" t="s">
        <v>32</v>
      </c>
      <c r="F118" s="272"/>
      <c r="G118" s="260"/>
      <c r="H118" s="260"/>
    </row>
    <row r="119" spans="1:8" ht="14.25" customHeight="1" thickBot="1">
      <c r="A119" s="271"/>
      <c r="B119" s="275"/>
      <c r="C119" s="277"/>
      <c r="D119" s="277"/>
      <c r="E119" s="271"/>
      <c r="F119" s="273"/>
      <c r="G119" s="271"/>
      <c r="H119" s="271"/>
    </row>
    <row r="120" spans="1:8" ht="14.25" customHeight="1">
      <c r="A120" s="16" t="s">
        <v>11</v>
      </c>
      <c r="B120" s="6" t="s">
        <v>20</v>
      </c>
      <c r="C120" s="79"/>
      <c r="D120" s="79"/>
      <c r="E120" s="124" t="str">
        <f>HYPERLINK('пр.взвешивания'!E3)</f>
        <v>в.к.   48       кг.</v>
      </c>
      <c r="F120" s="7"/>
      <c r="G120" s="7"/>
      <c r="H120" s="7"/>
    </row>
    <row r="121" spans="1:8" ht="14.25" customHeight="1">
      <c r="A121" s="262">
        <v>10</v>
      </c>
      <c r="B121" s="278" t="str">
        <f>VLOOKUP(A121,'пр.взвешивания'!B6:E157,2,FALSE)</f>
        <v>ГАЛКИНА Елена Сергеевна</v>
      </c>
      <c r="C121" s="280" t="str">
        <f>VLOOKUP(A121,'пр.взвешивания'!B6:F157,3,FALSE)</f>
        <v>06.02.85 мс</v>
      </c>
      <c r="D121" s="280" t="str">
        <f>VLOOKUP(A121,'пр.взвешивания'!B6:G157,4,FALSE)</f>
        <v>СФО Кемеровская Новокузнецк</v>
      </c>
      <c r="E121" s="264"/>
      <c r="F121" s="267"/>
      <c r="G121" s="268"/>
      <c r="H121" s="262"/>
    </row>
    <row r="122" spans="1:8" ht="14.25" customHeight="1">
      <c r="A122" s="262"/>
      <c r="B122" s="282"/>
      <c r="C122" s="262"/>
      <c r="D122" s="262"/>
      <c r="E122" s="264"/>
      <c r="F122" s="264"/>
      <c r="G122" s="268"/>
      <c r="H122" s="262"/>
    </row>
    <row r="123" spans="1:8" ht="14.25" customHeight="1">
      <c r="A123" s="260">
        <v>13</v>
      </c>
      <c r="B123" s="278" t="str">
        <f>VLOOKUP(A123,'пр.взвешивания'!B6:E159,2,FALSE)</f>
        <v>РАЗВАЛЯЕВА Дарья Сергеевна</v>
      </c>
      <c r="C123" s="280" t="str">
        <f>VLOOKUP(A123,'пр.взвешивания'!B6:F159,3,FALSE)</f>
        <v>30.10.89 МС</v>
      </c>
      <c r="D123" s="280" t="str">
        <f>VLOOKUP(A123,'пр.взвешивания'!B6:G159,4,FALSE)</f>
        <v>ПФО Саратовская Саратов ПР</v>
      </c>
      <c r="E123" s="272"/>
      <c r="F123" s="272"/>
      <c r="G123" s="260"/>
      <c r="H123" s="260"/>
    </row>
    <row r="124" spans="1:8" ht="14.25" customHeight="1" thickBot="1">
      <c r="A124" s="271"/>
      <c r="B124" s="279"/>
      <c r="C124" s="277"/>
      <c r="D124" s="277"/>
      <c r="E124" s="273"/>
      <c r="F124" s="273"/>
      <c r="G124" s="271"/>
      <c r="H124" s="271"/>
    </row>
    <row r="125" spans="1:8" ht="14.25" customHeight="1">
      <c r="A125" s="262">
        <v>12</v>
      </c>
      <c r="B125" s="281" t="str">
        <f>VLOOKUP(A125,'пр.взвешивания'!B6:E161,2,FALSE)</f>
        <v>АРУТЮНЯН Гаянэ Вагинаковна</v>
      </c>
      <c r="C125" s="283" t="str">
        <f>VLOOKUP(A125,'пр.взвешивания'!B6:F161,3,FALSE)</f>
        <v>27.06.84 мсмк</v>
      </c>
      <c r="D125" s="283" t="str">
        <f>VLOOKUP(A125,'пр.взвешивания'!B6:G161,4,FALSE)</f>
        <v>Москва Москомспорт</v>
      </c>
      <c r="E125" s="264"/>
      <c r="F125" s="267"/>
      <c r="G125" s="268"/>
      <c r="H125" s="262"/>
    </row>
    <row r="126" spans="1:8" ht="14.25" customHeight="1">
      <c r="A126" s="262"/>
      <c r="B126" s="282"/>
      <c r="C126" s="262"/>
      <c r="D126" s="262"/>
      <c r="E126" s="264"/>
      <c r="F126" s="264"/>
      <c r="G126" s="268"/>
      <c r="H126" s="262"/>
    </row>
    <row r="127" spans="1:8" ht="14.25" customHeight="1">
      <c r="A127" s="260">
        <v>14</v>
      </c>
      <c r="B127" s="278" t="str">
        <f>VLOOKUP(A127,'пр.взвешивания'!B6:E163,2,FALSE)</f>
        <v>БОРИСОВА Зинаида Петровна</v>
      </c>
      <c r="C127" s="280" t="str">
        <f>VLOOKUP(A127,'пр.взвешивания'!B6:F163,3,FALSE)</f>
        <v>28.08.82 мсмк</v>
      </c>
      <c r="D127" s="280" t="str">
        <f>VLOOKUP(A127,'пр.взвешивания'!B6:G163,4,FALSE)</f>
        <v>ЦФО Бррянская Брянск ЛОК</v>
      </c>
      <c r="E127" s="272"/>
      <c r="F127" s="272"/>
      <c r="G127" s="260"/>
      <c r="H127" s="260"/>
    </row>
    <row r="128" spans="1:8" ht="14.25" customHeight="1" thickBot="1">
      <c r="A128" s="271"/>
      <c r="B128" s="279"/>
      <c r="C128" s="277"/>
      <c r="D128" s="277"/>
      <c r="E128" s="273"/>
      <c r="F128" s="273"/>
      <c r="G128" s="271"/>
      <c r="H128" s="271"/>
    </row>
    <row r="129" spans="1:8" ht="14.25" customHeight="1">
      <c r="A129" s="260">
        <v>11</v>
      </c>
      <c r="B129" s="274" t="str">
        <f>VLOOKUP(A129,'пр.взвешивания'!B6:E165,2,FALSE)</f>
        <v>ФЕДОРОВА Ксения Михайловна</v>
      </c>
      <c r="C129" s="276" t="str">
        <f>VLOOKUP(A129,'пр.взвешивания'!B6:F165,3,FALSE)</f>
        <v>14.04.85 мс</v>
      </c>
      <c r="D129" s="276" t="str">
        <f>VLOOKUP(A129,'пр.взвешивания'!B6:G165,4,FALSE)</f>
        <v>С.Петербург ПР</v>
      </c>
      <c r="E129" s="260" t="s">
        <v>32</v>
      </c>
      <c r="F129" s="272"/>
      <c r="G129" s="260"/>
      <c r="H129" s="260"/>
    </row>
    <row r="130" spans="1:8" ht="14.25" customHeight="1" thickBot="1">
      <c r="A130" s="271"/>
      <c r="B130" s="275"/>
      <c r="C130" s="277"/>
      <c r="D130" s="277"/>
      <c r="E130" s="271"/>
      <c r="F130" s="273"/>
      <c r="G130" s="271"/>
      <c r="H130" s="271"/>
    </row>
    <row r="131" spans="1:8" ht="14.25" customHeight="1">
      <c r="A131" s="16" t="s">
        <v>11</v>
      </c>
      <c r="B131" s="6" t="s">
        <v>26</v>
      </c>
      <c r="C131" s="79"/>
      <c r="D131" s="79"/>
      <c r="E131" s="124" t="str">
        <f>HYPERLINK('пр.взвешивания'!E3)</f>
        <v>в.к.   48       кг.</v>
      </c>
      <c r="F131" s="7"/>
      <c r="G131" s="7"/>
      <c r="H131" s="7"/>
    </row>
    <row r="132" spans="1:8" ht="14.25" customHeight="1">
      <c r="A132" s="262">
        <v>10</v>
      </c>
      <c r="B132" s="278" t="str">
        <f>VLOOKUP(A132,'пр.взвешивания'!B6:E168,2,FALSE)</f>
        <v>ГАЛКИНА Елена Сергеевна</v>
      </c>
      <c r="C132" s="280" t="str">
        <f>VLOOKUP(A132,'пр.взвешивания'!B6:F168,3,FALSE)</f>
        <v>06.02.85 мс</v>
      </c>
      <c r="D132" s="280" t="str">
        <f>VLOOKUP(A132,'пр.взвешивания'!B6:G168,4,FALSE)</f>
        <v>СФО Кемеровская Новокузнецк</v>
      </c>
      <c r="E132" s="264"/>
      <c r="F132" s="267"/>
      <c r="G132" s="268"/>
      <c r="H132" s="262"/>
    </row>
    <row r="133" spans="1:8" ht="14.25" customHeight="1">
      <c r="A133" s="262"/>
      <c r="B133" s="282"/>
      <c r="C133" s="262"/>
      <c r="D133" s="262"/>
      <c r="E133" s="264"/>
      <c r="F133" s="264"/>
      <c r="G133" s="268"/>
      <c r="H133" s="262"/>
    </row>
    <row r="134" spans="1:8" ht="14.25" customHeight="1">
      <c r="A134" s="260">
        <v>14</v>
      </c>
      <c r="B134" s="278" t="str">
        <f>VLOOKUP(A134,'пр.взвешивания'!B6:E170,2,FALSE)</f>
        <v>БОРИСОВА Зинаида Петровна</v>
      </c>
      <c r="C134" s="280" t="str">
        <f>VLOOKUP(A134,'пр.взвешивания'!B6:F170,3,FALSE)</f>
        <v>28.08.82 мсмк</v>
      </c>
      <c r="D134" s="280" t="str">
        <f>VLOOKUP(A134,'пр.взвешивания'!B6:G170,4,FALSE)</f>
        <v>ЦФО Бррянская Брянск ЛОК</v>
      </c>
      <c r="E134" s="272"/>
      <c r="F134" s="272"/>
      <c r="G134" s="260"/>
      <c r="H134" s="260"/>
    </row>
    <row r="135" spans="1:8" ht="14.25" customHeight="1" thickBot="1">
      <c r="A135" s="271"/>
      <c r="B135" s="279"/>
      <c r="C135" s="277"/>
      <c r="D135" s="277"/>
      <c r="E135" s="273"/>
      <c r="F135" s="273"/>
      <c r="G135" s="271"/>
      <c r="H135" s="271"/>
    </row>
    <row r="136" spans="1:8" ht="14.25" customHeight="1">
      <c r="A136" s="262">
        <v>12</v>
      </c>
      <c r="B136" s="281" t="str">
        <f>VLOOKUP(A136,'пр.взвешивания'!B6:E172,2,FALSE)</f>
        <v>АРУТЮНЯН Гаянэ Вагинаковна</v>
      </c>
      <c r="C136" s="283" t="str">
        <f>VLOOKUP(A136,'пр.взвешивания'!B6:F172,3,FALSE)</f>
        <v>27.06.84 мсмк</v>
      </c>
      <c r="D136" s="283" t="str">
        <f>VLOOKUP(A136,'пр.взвешивания'!B6:G172,4,FALSE)</f>
        <v>Москва Москомспорт</v>
      </c>
      <c r="E136" s="264"/>
      <c r="F136" s="267"/>
      <c r="G136" s="268"/>
      <c r="H136" s="262"/>
    </row>
    <row r="137" spans="1:8" ht="14.25" customHeight="1">
      <c r="A137" s="262"/>
      <c r="B137" s="282"/>
      <c r="C137" s="262"/>
      <c r="D137" s="262"/>
      <c r="E137" s="264"/>
      <c r="F137" s="264"/>
      <c r="G137" s="268"/>
      <c r="H137" s="262"/>
    </row>
    <row r="138" spans="1:8" ht="14.25" customHeight="1">
      <c r="A138" s="260">
        <v>11</v>
      </c>
      <c r="B138" s="278" t="str">
        <f>VLOOKUP(A138,'пр.взвешивания'!B6:E174,2,FALSE)</f>
        <v>ФЕДОРОВА Ксения Михайловна</v>
      </c>
      <c r="C138" s="280" t="str">
        <f>VLOOKUP(A138,'пр.взвешивания'!B6:F174,3,FALSE)</f>
        <v>14.04.85 мс</v>
      </c>
      <c r="D138" s="280" t="str">
        <f>VLOOKUP(A138,'пр.взвешивания'!B6:G174,4,FALSE)</f>
        <v>С.Петербург ПР</v>
      </c>
      <c r="E138" s="272"/>
      <c r="F138" s="272"/>
      <c r="G138" s="260"/>
      <c r="H138" s="260"/>
    </row>
    <row r="139" spans="1:8" ht="14.25" customHeight="1" thickBot="1">
      <c r="A139" s="271"/>
      <c r="B139" s="279"/>
      <c r="C139" s="277"/>
      <c r="D139" s="277"/>
      <c r="E139" s="273"/>
      <c r="F139" s="273"/>
      <c r="G139" s="271"/>
      <c r="H139" s="271"/>
    </row>
    <row r="140" spans="1:8" ht="14.25" customHeight="1">
      <c r="A140" s="260">
        <v>13</v>
      </c>
      <c r="B140" s="274" t="str">
        <f>VLOOKUP(A140,'пр.взвешивания'!B6:E176,2,FALSE)</f>
        <v>РАЗВАЛЯЕВА Дарья Сергеевна</v>
      </c>
      <c r="C140" s="276" t="str">
        <f>VLOOKUP(A140,'пр.взвешивания'!B6:F176,3,FALSE)</f>
        <v>30.10.89 МС</v>
      </c>
      <c r="D140" s="276" t="str">
        <f>VLOOKUP(A140,'пр.взвешивания'!B6:G176,4,FALSE)</f>
        <v>ПФО Саратовская Саратов ПР</v>
      </c>
      <c r="E140" s="260" t="s">
        <v>32</v>
      </c>
      <c r="F140" s="272"/>
      <c r="G140" s="260"/>
      <c r="H140" s="260"/>
    </row>
    <row r="141" spans="1:8" ht="14.25" customHeight="1" thickBot="1">
      <c r="A141" s="271"/>
      <c r="B141" s="275"/>
      <c r="C141" s="277"/>
      <c r="D141" s="277"/>
      <c r="E141" s="271"/>
      <c r="F141" s="273"/>
      <c r="G141" s="271"/>
      <c r="H141" s="271"/>
    </row>
    <row r="142" spans="1:8" ht="14.25" customHeight="1">
      <c r="A142" s="16" t="s">
        <v>11</v>
      </c>
      <c r="B142" s="6" t="s">
        <v>27</v>
      </c>
      <c r="C142" s="79"/>
      <c r="D142" s="79"/>
      <c r="E142" s="124" t="str">
        <f>HYPERLINK('пр.взвешивания'!E3)</f>
        <v>в.к.   48       кг.</v>
      </c>
      <c r="F142" s="7"/>
      <c r="G142" s="7"/>
      <c r="H142" s="7"/>
    </row>
    <row r="143" spans="1:8" ht="14.25" customHeight="1">
      <c r="A143" s="262">
        <v>14</v>
      </c>
      <c r="B143" s="278" t="str">
        <f>VLOOKUP(A143,'пр.взвешивания'!B6:E179,2,FALSE)</f>
        <v>БОРИСОВА Зинаида Петровна</v>
      </c>
      <c r="C143" s="280" t="str">
        <f>VLOOKUP(A143,'пр.взвешивания'!B6:F179,3,FALSE)</f>
        <v>28.08.82 мсмк</v>
      </c>
      <c r="D143" s="280" t="str">
        <f>VLOOKUP(A143,'пр.взвешивания'!B6:G179,4,FALSE)</f>
        <v>ЦФО Бррянская Брянск ЛОК</v>
      </c>
      <c r="E143" s="264"/>
      <c r="F143" s="267"/>
      <c r="G143" s="268"/>
      <c r="H143" s="262"/>
    </row>
    <row r="144" spans="1:8" ht="14.25" customHeight="1">
      <c r="A144" s="262"/>
      <c r="B144" s="282"/>
      <c r="C144" s="262"/>
      <c r="D144" s="262"/>
      <c r="E144" s="264"/>
      <c r="F144" s="264"/>
      <c r="G144" s="268"/>
      <c r="H144" s="262"/>
    </row>
    <row r="145" spans="1:8" ht="14.25" customHeight="1">
      <c r="A145" s="260">
        <v>11</v>
      </c>
      <c r="B145" s="278" t="str">
        <f>VLOOKUP(A145,'пр.взвешивания'!B6:E181,2,FALSE)</f>
        <v>ФЕДОРОВА Ксения Михайловна</v>
      </c>
      <c r="C145" s="280" t="str">
        <f>VLOOKUP(A145,'пр.взвешивания'!B6:F181,3,FALSE)</f>
        <v>14.04.85 мс</v>
      </c>
      <c r="D145" s="280" t="str">
        <f>VLOOKUP(A145,'пр.взвешивания'!B6:G181,4,FALSE)</f>
        <v>С.Петербург ПР</v>
      </c>
      <c r="E145" s="272"/>
      <c r="F145" s="272"/>
      <c r="G145" s="260"/>
      <c r="H145" s="260"/>
    </row>
    <row r="146" spans="1:8" ht="14.25" customHeight="1" thickBot="1">
      <c r="A146" s="271"/>
      <c r="B146" s="279"/>
      <c r="C146" s="277"/>
      <c r="D146" s="277"/>
      <c r="E146" s="273"/>
      <c r="F146" s="273"/>
      <c r="G146" s="271"/>
      <c r="H146" s="271"/>
    </row>
    <row r="147" spans="1:8" ht="14.25" customHeight="1">
      <c r="A147" s="262">
        <v>13</v>
      </c>
      <c r="B147" s="281" t="str">
        <f>VLOOKUP(A147,'пр.взвешивания'!B6:E183,2,FALSE)</f>
        <v>РАЗВАЛЯЕВА Дарья Сергеевна</v>
      </c>
      <c r="C147" s="283" t="str">
        <f>VLOOKUP(A147,'пр.взвешивания'!B6:F183,3,FALSE)</f>
        <v>30.10.89 МС</v>
      </c>
      <c r="D147" s="283" t="str">
        <f>VLOOKUP(A147,'пр.взвешивания'!B6:G183,4,FALSE)</f>
        <v>ПФО Саратовская Саратов ПР</v>
      </c>
      <c r="E147" s="264"/>
      <c r="F147" s="267"/>
      <c r="G147" s="268"/>
      <c r="H147" s="262"/>
    </row>
    <row r="148" spans="1:8" ht="14.25" customHeight="1">
      <c r="A148" s="262"/>
      <c r="B148" s="282"/>
      <c r="C148" s="262"/>
      <c r="D148" s="262"/>
      <c r="E148" s="264"/>
      <c r="F148" s="264"/>
      <c r="G148" s="268"/>
      <c r="H148" s="262"/>
    </row>
    <row r="149" spans="1:8" ht="14.25" customHeight="1">
      <c r="A149" s="260">
        <v>12</v>
      </c>
      <c r="B149" s="278" t="str">
        <f>VLOOKUP(A149,'пр.взвешивания'!B6:E185,2,FALSE)</f>
        <v>АРУТЮНЯН Гаянэ Вагинаковна</v>
      </c>
      <c r="C149" s="280" t="str">
        <f>VLOOKUP(A149,'пр.взвешивания'!B6:F185,3,FALSE)</f>
        <v>27.06.84 мсмк</v>
      </c>
      <c r="D149" s="280" t="str">
        <f>VLOOKUP(A149,'пр.взвешивания'!B16:G185,4,FALSE)</f>
        <v>Москва Москомспорт</v>
      </c>
      <c r="E149" s="272"/>
      <c r="F149" s="272"/>
      <c r="G149" s="260"/>
      <c r="H149" s="260"/>
    </row>
    <row r="150" spans="1:8" ht="14.25" customHeight="1" thickBot="1">
      <c r="A150" s="271"/>
      <c r="B150" s="279"/>
      <c r="C150" s="277"/>
      <c r="D150" s="277"/>
      <c r="E150" s="273"/>
      <c r="F150" s="273"/>
      <c r="G150" s="271"/>
      <c r="H150" s="271"/>
    </row>
    <row r="151" spans="1:8" ht="14.25" customHeight="1">
      <c r="A151" s="260">
        <v>10</v>
      </c>
      <c r="B151" s="274" t="str">
        <f>VLOOKUP(A151,'пр.взвешивания'!B6:E187,2,FALSE)</f>
        <v>ГАЛКИНА Елена Сергеевна</v>
      </c>
      <c r="C151" s="276" t="str">
        <f>VLOOKUP(A151,'пр.взвешивания'!B6:F187,3,FALSE)</f>
        <v>06.02.85 мс</v>
      </c>
      <c r="D151" s="276" t="str">
        <f>VLOOKUP(A151,'пр.взвешивания'!B6:G187,4,FALSE)</f>
        <v>СФО Кемеровская Новокузнецк</v>
      </c>
      <c r="E151" s="260" t="s">
        <v>32</v>
      </c>
      <c r="F151" s="272"/>
      <c r="G151" s="260"/>
      <c r="H151" s="260"/>
    </row>
    <row r="152" spans="1:8" ht="14.25" customHeight="1" thickBot="1">
      <c r="A152" s="271"/>
      <c r="B152" s="275"/>
      <c r="C152" s="277"/>
      <c r="D152" s="277"/>
      <c r="E152" s="271"/>
      <c r="F152" s="273"/>
      <c r="G152" s="271"/>
      <c r="H152" s="271"/>
    </row>
    <row r="153" ht="14.25" customHeight="1"/>
    <row r="154" ht="14.25" customHeight="1"/>
    <row r="155" ht="14.25" customHeight="1"/>
    <row r="156" spans="1:8" ht="14.25" customHeight="1">
      <c r="A156" s="284" t="s">
        <v>13</v>
      </c>
      <c r="B156" s="284"/>
      <c r="C156" s="284"/>
      <c r="D156" s="284"/>
      <c r="E156" s="284"/>
      <c r="F156" s="284"/>
      <c r="G156" s="284"/>
      <c r="H156" s="284"/>
    </row>
    <row r="157" spans="1:8" ht="14.25" customHeight="1">
      <c r="A157" s="17" t="s">
        <v>12</v>
      </c>
      <c r="B157" s="6" t="s">
        <v>18</v>
      </c>
      <c r="C157" s="6"/>
      <c r="D157" s="6"/>
      <c r="E157" s="124" t="str">
        <f>HYPERLINK('пр.взвешивания'!E3)</f>
        <v>в.к.   48       кг.</v>
      </c>
      <c r="F157" s="6"/>
      <c r="G157" s="6"/>
      <c r="H157" s="6"/>
    </row>
    <row r="158" spans="1:8" ht="14.25" customHeight="1">
      <c r="A158" s="262" t="s">
        <v>0</v>
      </c>
      <c r="B158" s="262" t="s">
        <v>1</v>
      </c>
      <c r="C158" s="262" t="s">
        <v>2</v>
      </c>
      <c r="D158" s="262" t="s">
        <v>3</v>
      </c>
      <c r="E158" s="262" t="s">
        <v>14</v>
      </c>
      <c r="F158" s="262" t="s">
        <v>15</v>
      </c>
      <c r="G158" s="262" t="s">
        <v>16</v>
      </c>
      <c r="H158" s="262" t="s">
        <v>17</v>
      </c>
    </row>
    <row r="159" spans="1:8" ht="14.25" customHeight="1">
      <c r="A159" s="260"/>
      <c r="B159" s="262"/>
      <c r="C159" s="262"/>
      <c r="D159" s="262"/>
      <c r="E159" s="260"/>
      <c r="F159" s="260"/>
      <c r="G159" s="260"/>
      <c r="H159" s="260"/>
    </row>
    <row r="160" spans="1:8" ht="14.25" customHeight="1">
      <c r="A160" s="286">
        <v>15</v>
      </c>
      <c r="B160" s="278" t="str">
        <f>VLOOKUP(A160,'пр.взвешивания'!B6:E196,2,FALSE)</f>
        <v>МОЛЧАНОВА Мария Владимировна</v>
      </c>
      <c r="C160" s="280" t="str">
        <f>VLOOKUP(A160,'пр.взвешивания'!B6:F196,3,FALSE)</f>
        <v>24.01.88 мсмк</v>
      </c>
      <c r="D160" s="280" t="str">
        <f>VLOOKUP(A160,'пр.взвешивания'!B6:G196,4,FALSE)</f>
        <v>ПФО Пермский Краснокамск Д</v>
      </c>
      <c r="E160" s="264"/>
      <c r="F160" s="267"/>
      <c r="G160" s="268"/>
      <c r="H160" s="262"/>
    </row>
    <row r="161" spans="1:8" ht="14.25" customHeight="1">
      <c r="A161" s="286"/>
      <c r="B161" s="282"/>
      <c r="C161" s="262"/>
      <c r="D161" s="262"/>
      <c r="E161" s="264"/>
      <c r="F161" s="264"/>
      <c r="G161" s="268"/>
      <c r="H161" s="262"/>
    </row>
    <row r="162" spans="1:8" ht="14.25" customHeight="1">
      <c r="A162" s="260">
        <v>16</v>
      </c>
      <c r="B162" s="278" t="str">
        <f>VLOOKUP(A162,'пр.взвешивания'!B6:E198,2,FALSE)</f>
        <v>ИВАНОВА Елена Геннадьнвна</v>
      </c>
      <c r="C162" s="280" t="str">
        <f>VLOOKUP(A162,'пр.взвешивания'!B6:F198,3,FALSE)</f>
        <v>15.05.87 кмс</v>
      </c>
      <c r="D162" s="280" t="str">
        <f>VLOOKUP(A162,'пр.взвешивания'!B6:G198,4,FALSE)</f>
        <v>СЗФО Псковская Псков РССС</v>
      </c>
      <c r="E162" s="272"/>
      <c r="F162" s="272"/>
      <c r="G162" s="260"/>
      <c r="H162" s="260"/>
    </row>
    <row r="163" spans="1:8" ht="14.25" customHeight="1" thickBot="1">
      <c r="A163" s="271"/>
      <c r="B163" s="279"/>
      <c r="C163" s="277"/>
      <c r="D163" s="277"/>
      <c r="E163" s="273"/>
      <c r="F163" s="273"/>
      <c r="G163" s="271"/>
      <c r="H163" s="271"/>
    </row>
    <row r="164" spans="1:8" ht="14.25" customHeight="1">
      <c r="A164" s="262">
        <v>18</v>
      </c>
      <c r="B164" s="281" t="str">
        <f>VLOOKUP(A164,'пр.взвешивания'!B6:E200,2,FALSE)</f>
        <v>САРКИСЯН Офелия Самвеловна</v>
      </c>
      <c r="C164" s="283" t="str">
        <f>VLOOKUP(A164,'пр.взвешивания'!B6:F200,3,FALSE)</f>
        <v>02.10.92 КМС</v>
      </c>
      <c r="D164" s="283" t="str">
        <f>VLOOKUP(A164,'пр.взвешивания'!B6:G200,4,FALSE)</f>
        <v>ЦФО Владимирская Муром МО</v>
      </c>
      <c r="E164" s="264"/>
      <c r="F164" s="267"/>
      <c r="G164" s="268"/>
      <c r="H164" s="262"/>
    </row>
    <row r="165" spans="1:8" ht="14.25" customHeight="1">
      <c r="A165" s="262"/>
      <c r="B165" s="282"/>
      <c r="C165" s="262"/>
      <c r="D165" s="262"/>
      <c r="E165" s="264"/>
      <c r="F165" s="264"/>
      <c r="G165" s="268"/>
      <c r="H165" s="262"/>
    </row>
    <row r="166" spans="1:8" ht="14.25" customHeight="1">
      <c r="A166" s="260">
        <v>17</v>
      </c>
      <c r="B166" s="278" t="str">
        <f>VLOOKUP(A166,'пр.взвешивания'!B6:E202,2,FALSE)</f>
        <v>БАЙКОВА Татьяна Васильевна</v>
      </c>
      <c r="C166" s="280" t="str">
        <f>VLOOKUP(A166,'пр.взвешивания'!B6:F202,3,FALSE)</f>
        <v>01.04.91  кмс</v>
      </c>
      <c r="D166" s="280" t="str">
        <f>VLOOKUP(A166,'пр.взвешивания'!B6:G202,4,FALSE)</f>
        <v>ЦФО Московская  Мытищи МО</v>
      </c>
      <c r="E166" s="272"/>
      <c r="F166" s="272"/>
      <c r="G166" s="260"/>
      <c r="H166" s="260"/>
    </row>
    <row r="167" spans="1:8" ht="14.25" customHeight="1" thickBot="1">
      <c r="A167" s="271"/>
      <c r="B167" s="279"/>
      <c r="C167" s="277"/>
      <c r="D167" s="277"/>
      <c r="E167" s="273"/>
      <c r="F167" s="273"/>
      <c r="G167" s="271"/>
      <c r="H167" s="271"/>
    </row>
    <row r="168" spans="1:5" ht="14.25" customHeight="1">
      <c r="A168" s="17" t="s">
        <v>12</v>
      </c>
      <c r="B168" s="6"/>
      <c r="C168" s="7"/>
      <c r="D168" s="7"/>
      <c r="E168" s="124" t="str">
        <f>HYPERLINK('пр.взвешивания'!E3)</f>
        <v>в.к.   48       кг.</v>
      </c>
    </row>
    <row r="169" spans="1:8" ht="14.25" customHeight="1">
      <c r="A169" s="286">
        <v>15</v>
      </c>
      <c r="B169" s="278" t="str">
        <f>VLOOKUP(A169,'пр.взвешивания'!B6:E205,2,FALSE)</f>
        <v>МОЛЧАНОВА Мария Владимировна</v>
      </c>
      <c r="C169" s="280" t="str">
        <f>VLOOKUP(A169,'пр.взвешивания'!B6:F205,3,FALSE)</f>
        <v>24.01.88 мсмк</v>
      </c>
      <c r="D169" s="280" t="str">
        <f>VLOOKUP(A169,'пр.взвешивания'!B6:G205,4,FALSE)</f>
        <v>ПФО Пермский Краснокамск Д</v>
      </c>
      <c r="E169" s="264"/>
      <c r="F169" s="267"/>
      <c r="G169" s="268"/>
      <c r="H169" s="262"/>
    </row>
    <row r="170" spans="1:8" ht="14.25" customHeight="1">
      <c r="A170" s="286"/>
      <c r="B170" s="282"/>
      <c r="C170" s="262"/>
      <c r="D170" s="262"/>
      <c r="E170" s="264"/>
      <c r="F170" s="264"/>
      <c r="G170" s="268"/>
      <c r="H170" s="262"/>
    </row>
    <row r="171" spans="1:8" ht="14.25" customHeight="1">
      <c r="A171" s="260">
        <v>17</v>
      </c>
      <c r="B171" s="278" t="str">
        <f>VLOOKUP(A171,'пр.взвешивания'!B6:E207,2,FALSE)</f>
        <v>БАЙКОВА Татьяна Васильевна</v>
      </c>
      <c r="C171" s="280" t="str">
        <f>VLOOKUP(A171,'пр.взвешивания'!B6:F207,3,FALSE)</f>
        <v>01.04.91  кмс</v>
      </c>
      <c r="D171" s="280" t="str">
        <f>VLOOKUP(A171,'пр.взвешивания'!B6:G207,4,FALSE)</f>
        <v>ЦФО Московская  Мытищи МО</v>
      </c>
      <c r="E171" s="272"/>
      <c r="F171" s="272"/>
      <c r="G171" s="260"/>
      <c r="H171" s="260"/>
    </row>
    <row r="172" spans="1:8" ht="14.25" customHeight="1" thickBot="1">
      <c r="A172" s="271"/>
      <c r="B172" s="279"/>
      <c r="C172" s="277"/>
      <c r="D172" s="277"/>
      <c r="E172" s="273"/>
      <c r="F172" s="273"/>
      <c r="G172" s="271"/>
      <c r="H172" s="271"/>
    </row>
    <row r="173" spans="1:8" ht="14.25" customHeight="1">
      <c r="A173" s="262">
        <v>16</v>
      </c>
      <c r="B173" s="281" t="str">
        <f>VLOOKUP(A173,'пр.взвешивания'!B6:E209,2,FALSE)</f>
        <v>ИВАНОВА Елена Геннадьнвна</v>
      </c>
      <c r="C173" s="283" t="str">
        <f>VLOOKUP(A173,'пр.взвешивания'!B6:F209,3,FALSE)</f>
        <v>15.05.87 кмс</v>
      </c>
      <c r="D173" s="283" t="str">
        <f>VLOOKUP(A173,'пр.взвешивания'!B6:G209,4,FALSE)</f>
        <v>СЗФО Псковская Псков РССС</v>
      </c>
      <c r="E173" s="264"/>
      <c r="F173" s="267"/>
      <c r="G173" s="268"/>
      <c r="H173" s="262"/>
    </row>
    <row r="174" spans="1:8" ht="14.25" customHeight="1">
      <c r="A174" s="262"/>
      <c r="B174" s="282"/>
      <c r="C174" s="262"/>
      <c r="D174" s="262"/>
      <c r="E174" s="264"/>
      <c r="F174" s="264"/>
      <c r="G174" s="268"/>
      <c r="H174" s="262"/>
    </row>
    <row r="175" spans="1:8" ht="14.25" customHeight="1">
      <c r="A175" s="260">
        <v>18</v>
      </c>
      <c r="B175" s="278" t="str">
        <f>VLOOKUP(A175,'пр.взвешивания'!B6:E211,2,FALSE)</f>
        <v>САРКИСЯН Офелия Самвеловна</v>
      </c>
      <c r="C175" s="280" t="str">
        <f>VLOOKUP(A175,'пр.взвешивания'!B6:F211,3,FALSE)</f>
        <v>02.10.92 КМС</v>
      </c>
      <c r="D175" s="280" t="str">
        <f>VLOOKUP(A175,'пр.взвешивания'!B6:G211,4,FALSE)</f>
        <v>ЦФО Владимирская Муром МО</v>
      </c>
      <c r="E175" s="272"/>
      <c r="F175" s="272"/>
      <c r="G175" s="260"/>
      <c r="H175" s="260"/>
    </row>
    <row r="176" spans="1:8" ht="14.25" customHeight="1" thickBot="1">
      <c r="A176" s="271"/>
      <c r="B176" s="279"/>
      <c r="C176" s="277"/>
      <c r="D176" s="277"/>
      <c r="E176" s="273"/>
      <c r="F176" s="273"/>
      <c r="G176" s="271"/>
      <c r="H176" s="271"/>
    </row>
    <row r="177" spans="1:8" ht="14.25" customHeight="1">
      <c r="A177" s="17" t="s">
        <v>12</v>
      </c>
      <c r="B177" s="125"/>
      <c r="C177" s="4"/>
      <c r="D177" s="4"/>
      <c r="E177" s="124" t="str">
        <f>HYPERLINK('пр.взвешивания'!E3)</f>
        <v>в.к.   48       кг.</v>
      </c>
      <c r="F177" s="4"/>
      <c r="G177" s="4"/>
      <c r="H177" s="4"/>
    </row>
    <row r="178" spans="1:8" ht="14.25" customHeight="1">
      <c r="A178" s="285">
        <v>15</v>
      </c>
      <c r="B178" s="278" t="str">
        <f>VLOOKUP(A178,'пр.взвешивания'!B6:E214,2,FALSE)</f>
        <v>МОЛЧАНОВА Мария Владимировна</v>
      </c>
      <c r="C178" s="280" t="str">
        <f>VLOOKUP(A178,'пр.взвешивания'!B6:F214,3,FALSE)</f>
        <v>24.01.88 мсмк</v>
      </c>
      <c r="D178" s="280" t="str">
        <f>VLOOKUP(A178,'пр.взвешивания'!B6:G214,4,FALSE)</f>
        <v>ПФО Пермский Краснокамск Д</v>
      </c>
      <c r="E178" s="264"/>
      <c r="F178" s="267"/>
      <c r="G178" s="268"/>
      <c r="H178" s="262"/>
    </row>
    <row r="179" spans="1:8" ht="14.25" customHeight="1">
      <c r="A179" s="286"/>
      <c r="B179" s="282"/>
      <c r="C179" s="262"/>
      <c r="D179" s="262"/>
      <c r="E179" s="264"/>
      <c r="F179" s="264"/>
      <c r="G179" s="268"/>
      <c r="H179" s="262"/>
    </row>
    <row r="180" spans="1:8" ht="14.25" customHeight="1">
      <c r="A180" s="260">
        <v>18</v>
      </c>
      <c r="B180" s="278" t="str">
        <f>VLOOKUP(A180,'пр.взвешивания'!B6:E216,2,FALSE)</f>
        <v>САРКИСЯН Офелия Самвеловна</v>
      </c>
      <c r="C180" s="280" t="str">
        <f>VLOOKUP(A180,'пр.взвешивания'!B6:F216,3,FALSE)</f>
        <v>02.10.92 КМС</v>
      </c>
      <c r="D180" s="280" t="str">
        <f>VLOOKUP(A180,'пр.взвешивания'!B6:G216,4,FALSE)</f>
        <v>ЦФО Владимирская Муром МО</v>
      </c>
      <c r="E180" s="272"/>
      <c r="F180" s="272"/>
      <c r="G180" s="260"/>
      <c r="H180" s="260"/>
    </row>
    <row r="181" spans="1:8" ht="14.25" customHeight="1" thickBot="1">
      <c r="A181" s="271"/>
      <c r="B181" s="279"/>
      <c r="C181" s="277"/>
      <c r="D181" s="277"/>
      <c r="E181" s="273"/>
      <c r="F181" s="273"/>
      <c r="G181" s="271"/>
      <c r="H181" s="271"/>
    </row>
    <row r="182" spans="1:8" ht="14.25" customHeight="1">
      <c r="A182" s="262">
        <v>17</v>
      </c>
      <c r="B182" s="281" t="str">
        <f>VLOOKUP(A182,'пр.взвешивания'!B6:E218,2,FALSE)</f>
        <v>БАЙКОВА Татьяна Васильевна</v>
      </c>
      <c r="C182" s="283" t="str">
        <f>VLOOKUP(A182,'пр.взвешивания'!B6:F218,3,FALSE)</f>
        <v>01.04.91  кмс</v>
      </c>
      <c r="D182" s="283" t="str">
        <f>VLOOKUP(A182,'пр.взвешивания'!B6:G218,4,FALSE)</f>
        <v>ЦФО Московская  Мытищи МО</v>
      </c>
      <c r="E182" s="264"/>
      <c r="F182" s="267"/>
      <c r="G182" s="268"/>
      <c r="H182" s="262"/>
    </row>
    <row r="183" spans="1:8" ht="14.25" customHeight="1">
      <c r="A183" s="262"/>
      <c r="B183" s="282"/>
      <c r="C183" s="262"/>
      <c r="D183" s="262"/>
      <c r="E183" s="264"/>
      <c r="F183" s="264"/>
      <c r="G183" s="268"/>
      <c r="H183" s="262"/>
    </row>
    <row r="184" spans="1:8" ht="14.25" customHeight="1">
      <c r="A184" s="260">
        <v>16</v>
      </c>
      <c r="B184" s="278" t="str">
        <f>VLOOKUP(A184,'пр.взвешивания'!B6:E220,2,FALSE)</f>
        <v>ИВАНОВА Елена Геннадьнвна</v>
      </c>
      <c r="C184" s="280" t="str">
        <f>VLOOKUP(A184,'пр.взвешивания'!B6:F220,3,FALSE)</f>
        <v>15.05.87 кмс</v>
      </c>
      <c r="D184" s="280" t="str">
        <f>VLOOKUP(A184,'пр.взвешивания'!B6:G220,4,FALSE)</f>
        <v>СЗФО Псковская Псков РССС</v>
      </c>
      <c r="E184" s="272"/>
      <c r="F184" s="272"/>
      <c r="G184" s="260"/>
      <c r="H184" s="260"/>
    </row>
    <row r="185" spans="1:8" ht="14.25" customHeight="1" thickBot="1">
      <c r="A185" s="271"/>
      <c r="B185" s="279"/>
      <c r="C185" s="277"/>
      <c r="D185" s="277"/>
      <c r="E185" s="273"/>
      <c r="F185" s="273"/>
      <c r="G185" s="271"/>
      <c r="H185" s="271"/>
    </row>
    <row r="186" ht="14.25" customHeight="1"/>
    <row r="187" ht="14.25" customHeight="1"/>
    <row r="188" spans="1:8" ht="14.25" customHeight="1">
      <c r="A188" s="284" t="s">
        <v>13</v>
      </c>
      <c r="B188" s="284"/>
      <c r="C188" s="284"/>
      <c r="D188" s="284"/>
      <c r="E188" s="284"/>
      <c r="F188" s="284"/>
      <c r="G188" s="284"/>
      <c r="H188" s="284"/>
    </row>
    <row r="189" spans="1:8" ht="14.25" customHeight="1">
      <c r="A189" s="17" t="s">
        <v>7</v>
      </c>
      <c r="B189" s="6" t="s">
        <v>18</v>
      </c>
      <c r="C189" s="6"/>
      <c r="D189" s="6"/>
      <c r="E189" s="124" t="str">
        <f>HYPERLINK('пр.взвешивания'!E3)</f>
        <v>в.к.   48       кг.</v>
      </c>
      <c r="F189" s="6"/>
      <c r="G189" s="6"/>
      <c r="H189" s="6"/>
    </row>
    <row r="190" spans="1:8" ht="14.25" customHeight="1">
      <c r="A190" s="262" t="s">
        <v>0</v>
      </c>
      <c r="B190" s="262" t="s">
        <v>1</v>
      </c>
      <c r="C190" s="262" t="s">
        <v>2</v>
      </c>
      <c r="D190" s="262" t="s">
        <v>3</v>
      </c>
      <c r="E190" s="262" t="s">
        <v>14</v>
      </c>
      <c r="F190" s="262" t="s">
        <v>15</v>
      </c>
      <c r="G190" s="262" t="s">
        <v>16</v>
      </c>
      <c r="H190" s="262" t="s">
        <v>17</v>
      </c>
    </row>
    <row r="191" spans="1:8" ht="14.25" customHeight="1">
      <c r="A191" s="262"/>
      <c r="B191" s="262"/>
      <c r="C191" s="262"/>
      <c r="D191" s="262"/>
      <c r="E191" s="260"/>
      <c r="F191" s="260"/>
      <c r="G191" s="260"/>
      <c r="H191" s="260"/>
    </row>
    <row r="192" spans="1:8" ht="14.25" customHeight="1">
      <c r="A192" s="288">
        <v>3</v>
      </c>
      <c r="B192" s="278" t="str">
        <f>VLOOKUP(A192,'пр.взвешивания'!B6:E228,2,FALSE)</f>
        <v>БОНДАРЕВА Елена Борисовна</v>
      </c>
      <c r="C192" s="280" t="str">
        <f>VLOOKUP(A192,'пр.взвешивания'!B6:F228,3,FALSE)</f>
        <v>07.06.85 змс</v>
      </c>
      <c r="D192" s="280" t="str">
        <f>VLOOKUP(A192,'пр.взвешивания'!B6:G228,4,FALSE)</f>
        <v>МОСКВА  С-70 Д </v>
      </c>
      <c r="E192" s="289"/>
      <c r="F192" s="290"/>
      <c r="G192" s="291"/>
      <c r="H192" s="261"/>
    </row>
    <row r="193" spans="1:8" ht="14.25" customHeight="1">
      <c r="A193" s="285"/>
      <c r="B193" s="282"/>
      <c r="C193" s="262"/>
      <c r="D193" s="262"/>
      <c r="E193" s="264"/>
      <c r="F193" s="264"/>
      <c r="G193" s="268"/>
      <c r="H193" s="262"/>
    </row>
    <row r="194" spans="1:8" ht="14.25" customHeight="1">
      <c r="A194" s="260">
        <v>8</v>
      </c>
      <c r="B194" s="278" t="str">
        <f>VLOOKUP(A194,'пр.взвешивания'!B6:E230,2,FALSE)</f>
        <v>ШАЙДУРОВА Олеся Сергеевна</v>
      </c>
      <c r="C194" s="280" t="str">
        <f>VLOOKUP(A194,'пр.взвешивания'!B6:F230,3,FALSE)</f>
        <v>12.09.89 мс</v>
      </c>
      <c r="D194" s="280" t="str">
        <f>VLOOKUP(A194,'пр.взвешивания'!B6:G230,4,FALSE)</f>
        <v>ПФО Пермский Лысьва  МО</v>
      </c>
      <c r="E194" s="272"/>
      <c r="F194" s="272"/>
      <c r="G194" s="260"/>
      <c r="H194" s="260"/>
    </row>
    <row r="195" spans="1:8" ht="14.25" customHeight="1" thickBot="1">
      <c r="A195" s="271"/>
      <c r="B195" s="279"/>
      <c r="C195" s="277"/>
      <c r="D195" s="277"/>
      <c r="E195" s="273"/>
      <c r="F195" s="273"/>
      <c r="G195" s="271"/>
      <c r="H195" s="271"/>
    </row>
    <row r="196" spans="1:8" ht="14.25" customHeight="1">
      <c r="A196" s="287">
        <v>9</v>
      </c>
      <c r="B196" s="281" t="str">
        <f>VLOOKUP(A196,'пр.взвешивания'!B6:E232,2,FALSE)</f>
        <v>РУБЕЛЬ Полина Валентиновна</v>
      </c>
      <c r="C196" s="283" t="str">
        <f>VLOOKUP(A196,'пр.взвешивания'!B6:F232,3,FALSE)</f>
        <v>28.06.86 мсмк</v>
      </c>
      <c r="D196" s="283" t="str">
        <f>VLOOKUP(A196,'пр.взвешивания'!B6:G232,4,FALSE)</f>
        <v>ДВФО Приморский Владивосток УФК и С</v>
      </c>
      <c r="E196" s="264"/>
      <c r="F196" s="267"/>
      <c r="G196" s="268"/>
      <c r="H196" s="262"/>
    </row>
    <row r="197" spans="1:8" ht="14.25" customHeight="1">
      <c r="A197" s="261"/>
      <c r="B197" s="282"/>
      <c r="C197" s="262"/>
      <c r="D197" s="262"/>
      <c r="E197" s="264"/>
      <c r="F197" s="264"/>
      <c r="G197" s="268"/>
      <c r="H197" s="262"/>
    </row>
    <row r="198" spans="1:8" ht="14.25" customHeight="1">
      <c r="A198" s="260">
        <v>2</v>
      </c>
      <c r="B198" s="278" t="str">
        <f>VLOOKUP(A198,'пр.взвешивания'!B6:E234,2,FALSE)</f>
        <v>ПАК Елена Игоревна</v>
      </c>
      <c r="C198" s="280" t="str">
        <f>VLOOKUP(A198,'пр.взвешивания'!B6:F234,3,FALSE)</f>
        <v>10.03.80 мс</v>
      </c>
      <c r="D198" s="280" t="str">
        <f>VLOOKUP(A198,'пр.взвешивания'!B6:G234,4,FALSE)</f>
        <v>ЦФО Тульская Тула МО</v>
      </c>
      <c r="E198" s="272"/>
      <c r="F198" s="272"/>
      <c r="G198" s="260"/>
      <c r="H198" s="260"/>
    </row>
    <row r="199" spans="1:8" ht="14.25" customHeight="1" thickBot="1">
      <c r="A199" s="271"/>
      <c r="B199" s="279"/>
      <c r="C199" s="277"/>
      <c r="D199" s="277"/>
      <c r="E199" s="273"/>
      <c r="F199" s="273"/>
      <c r="G199" s="271"/>
      <c r="H199" s="271"/>
    </row>
    <row r="200" spans="1:5" ht="14.25" customHeight="1">
      <c r="A200" s="17" t="s">
        <v>7</v>
      </c>
      <c r="B200" s="6" t="s">
        <v>19</v>
      </c>
      <c r="E200" s="124" t="str">
        <f>HYPERLINK('пр.взвешивания'!E3)</f>
        <v>в.к.   48       кг.</v>
      </c>
    </row>
    <row r="201" spans="1:8" ht="14.25" customHeight="1">
      <c r="A201" s="288">
        <v>3</v>
      </c>
      <c r="B201" s="278" t="str">
        <f>VLOOKUP(A201,'пр.взвешивания'!B6:E237,2,FALSE)</f>
        <v>БОНДАРЕВА Елена Борисовна</v>
      </c>
      <c r="C201" s="280" t="str">
        <f>VLOOKUP(A201,'пр.взвешивания'!B6:F237,3,FALSE)</f>
        <v>07.06.85 змс</v>
      </c>
      <c r="D201" s="280" t="str">
        <f>VLOOKUP(A201,'пр.взвешивания'!B6:G237,4,FALSE)</f>
        <v>МОСКВА  С-70 Д </v>
      </c>
      <c r="E201" s="264"/>
      <c r="F201" s="267"/>
      <c r="G201" s="268"/>
      <c r="H201" s="262"/>
    </row>
    <row r="202" spans="1:8" ht="14.25" customHeight="1">
      <c r="A202" s="285"/>
      <c r="B202" s="282"/>
      <c r="C202" s="262"/>
      <c r="D202" s="262"/>
      <c r="E202" s="264"/>
      <c r="F202" s="264"/>
      <c r="G202" s="268"/>
      <c r="H202" s="262"/>
    </row>
    <row r="203" spans="1:8" ht="14.25" customHeight="1">
      <c r="A203" s="260">
        <v>9</v>
      </c>
      <c r="B203" s="278" t="str">
        <f>VLOOKUP(A203,'пр.взвешивания'!B6:E239,2,FALSE)</f>
        <v>РУБЕЛЬ Полина Валентиновна</v>
      </c>
      <c r="C203" s="280" t="str">
        <f>VLOOKUP(A203,'пр.взвешивания'!B6:F239,3,FALSE)</f>
        <v>28.06.86 мсмк</v>
      </c>
      <c r="D203" s="280" t="str">
        <f>VLOOKUP(A203,'пр.взвешивания'!B6:G239,4,FALSE)</f>
        <v>ДВФО Приморский Владивосток УФК и С</v>
      </c>
      <c r="E203" s="272"/>
      <c r="F203" s="272"/>
      <c r="G203" s="260"/>
      <c r="H203" s="260"/>
    </row>
    <row r="204" spans="1:8" ht="14.25" customHeight="1" thickBot="1">
      <c r="A204" s="271"/>
      <c r="B204" s="279"/>
      <c r="C204" s="277"/>
      <c r="D204" s="277"/>
      <c r="E204" s="273"/>
      <c r="F204" s="273"/>
      <c r="G204" s="271"/>
      <c r="H204" s="271"/>
    </row>
    <row r="205" spans="1:8" ht="14.25" customHeight="1">
      <c r="A205" s="287">
        <v>2</v>
      </c>
      <c r="B205" s="281" t="str">
        <f>VLOOKUP(A205,'пр.взвешивания'!B6:E241,2,FALSE)</f>
        <v>ПАК Елена Игоревна</v>
      </c>
      <c r="C205" s="283" t="str">
        <f>VLOOKUP(A205,'пр.взвешивания'!B6:F241,3,FALSE)</f>
        <v>10.03.80 мс</v>
      </c>
      <c r="D205" s="283" t="str">
        <f>VLOOKUP(A205,'пр.взвешивания'!B6:G241,4,FALSE)</f>
        <v>ЦФО Тульская Тула МО</v>
      </c>
      <c r="E205" s="264"/>
      <c r="F205" s="267"/>
      <c r="G205" s="268"/>
      <c r="H205" s="262"/>
    </row>
    <row r="206" spans="1:8" ht="14.25" customHeight="1">
      <c r="A206" s="261"/>
      <c r="B206" s="282"/>
      <c r="C206" s="262"/>
      <c r="D206" s="262"/>
      <c r="E206" s="264"/>
      <c r="F206" s="264"/>
      <c r="G206" s="268"/>
      <c r="H206" s="262"/>
    </row>
    <row r="207" spans="1:8" ht="14.25" customHeight="1">
      <c r="A207" s="260">
        <v>8</v>
      </c>
      <c r="B207" s="278" t="str">
        <f>VLOOKUP(A207,'пр.взвешивания'!B6:E243,2,FALSE)</f>
        <v>ШАЙДУРОВА Олеся Сергеевна</v>
      </c>
      <c r="C207" s="280" t="str">
        <f>VLOOKUP(A207,'пр.взвешивания'!B6:F243,3,FALSE)</f>
        <v>12.09.89 мс</v>
      </c>
      <c r="D207" s="280" t="str">
        <f>VLOOKUP(A207,'пр.взвешивания'!B6:G243,4,FALSE)</f>
        <v>ПФО Пермский Лысьва  МО</v>
      </c>
      <c r="E207" s="272"/>
      <c r="F207" s="272"/>
      <c r="G207" s="260"/>
      <c r="H207" s="260"/>
    </row>
    <row r="208" spans="1:8" ht="14.25" customHeight="1" thickBot="1">
      <c r="A208" s="271"/>
      <c r="B208" s="279"/>
      <c r="C208" s="277"/>
      <c r="D208" s="277"/>
      <c r="E208" s="273"/>
      <c r="F208" s="273"/>
      <c r="G208" s="271"/>
      <c r="H208" s="271"/>
    </row>
    <row r="209" ht="14.25" customHeight="1"/>
    <row r="210" spans="1:8" ht="14.25" customHeight="1">
      <c r="A210" s="17" t="s">
        <v>8</v>
      </c>
      <c r="B210" s="6" t="s">
        <v>18</v>
      </c>
      <c r="C210" s="6"/>
      <c r="D210" s="6"/>
      <c r="E210" s="124" t="str">
        <f>HYPERLINK('пр.взвешивания'!E3)</f>
        <v>в.к.   48       кг.</v>
      </c>
      <c r="F210" s="6"/>
      <c r="G210" s="6"/>
      <c r="H210" s="6"/>
    </row>
    <row r="211" spans="1:8" ht="14.25" customHeight="1">
      <c r="A211" s="262" t="s">
        <v>0</v>
      </c>
      <c r="B211" s="262" t="s">
        <v>1</v>
      </c>
      <c r="C211" s="262" t="s">
        <v>2</v>
      </c>
      <c r="D211" s="262" t="s">
        <v>3</v>
      </c>
      <c r="E211" s="262" t="s">
        <v>14</v>
      </c>
      <c r="F211" s="262" t="s">
        <v>15</v>
      </c>
      <c r="G211" s="262" t="s">
        <v>16</v>
      </c>
      <c r="H211" s="262" t="s">
        <v>17</v>
      </c>
    </row>
    <row r="212" spans="1:8" ht="14.25" customHeight="1">
      <c r="A212" s="260"/>
      <c r="B212" s="262"/>
      <c r="C212" s="262"/>
      <c r="D212" s="262"/>
      <c r="E212" s="260"/>
      <c r="F212" s="260"/>
      <c r="G212" s="260"/>
      <c r="H212" s="260"/>
    </row>
    <row r="213" spans="1:8" ht="14.25" customHeight="1">
      <c r="A213" s="288">
        <v>12</v>
      </c>
      <c r="B213" s="278" t="str">
        <f>VLOOKUP(A213,'пр.взвешивания'!B6:E249,2,FALSE)</f>
        <v>АРУТЮНЯН Гаянэ Вагинаковна</v>
      </c>
      <c r="C213" s="280" t="str">
        <f>VLOOKUP(A213,'пр.взвешивания'!B6:F249,3,FALSE)</f>
        <v>27.06.84 мсмк</v>
      </c>
      <c r="D213" s="280" t="str">
        <f>VLOOKUP(A213,'пр.взвешивания'!B6:G249,4,FALSE)</f>
        <v>Москва Москомспорт</v>
      </c>
      <c r="E213" s="264"/>
      <c r="F213" s="267"/>
      <c r="G213" s="268"/>
      <c r="H213" s="262"/>
    </row>
    <row r="214" spans="1:8" ht="14.25" customHeight="1">
      <c r="A214" s="285"/>
      <c r="B214" s="282"/>
      <c r="C214" s="262"/>
      <c r="D214" s="262"/>
      <c r="E214" s="264"/>
      <c r="F214" s="264"/>
      <c r="G214" s="268"/>
      <c r="H214" s="262"/>
    </row>
    <row r="215" spans="1:8" ht="14.25" customHeight="1">
      <c r="A215" s="260">
        <v>17</v>
      </c>
      <c r="B215" s="278" t="str">
        <f>VLOOKUP(A215,'пр.взвешивания'!B6:E251,2,FALSE)</f>
        <v>БАЙКОВА Татьяна Васильевна</v>
      </c>
      <c r="C215" s="280" t="str">
        <f>VLOOKUP(A215,'пр.взвешивания'!B6:F251,3,FALSE)</f>
        <v>01.04.91  кмс</v>
      </c>
      <c r="D215" s="280" t="str">
        <f>VLOOKUP(A215,'пр.взвешивания'!B6:G251,4,FALSE)</f>
        <v>ЦФО Московская  Мытищи МО</v>
      </c>
      <c r="E215" s="272"/>
      <c r="F215" s="272"/>
      <c r="G215" s="260"/>
      <c r="H215" s="260"/>
    </row>
    <row r="216" spans="1:8" ht="14.25" customHeight="1" thickBot="1">
      <c r="A216" s="271"/>
      <c r="B216" s="279"/>
      <c r="C216" s="277"/>
      <c r="D216" s="277"/>
      <c r="E216" s="273"/>
      <c r="F216" s="273"/>
      <c r="G216" s="271"/>
      <c r="H216" s="271"/>
    </row>
    <row r="217" spans="1:8" ht="14.25" customHeight="1">
      <c r="A217" s="287">
        <v>15</v>
      </c>
      <c r="B217" s="281" t="str">
        <f>VLOOKUP(A217,'пр.взвешивания'!B6:E253,2,FALSE)</f>
        <v>МОЛЧАНОВА Мария Владимировна</v>
      </c>
      <c r="C217" s="283" t="str">
        <f>VLOOKUP(A217,'пр.взвешивания'!B6:F253,3,FALSE)</f>
        <v>24.01.88 мсмк</v>
      </c>
      <c r="D217" s="283" t="str">
        <f>VLOOKUP(A217,'пр.взвешивания'!B6:G253,4,FALSE)</f>
        <v>ПФО Пермский Краснокамск Д</v>
      </c>
      <c r="E217" s="264"/>
      <c r="F217" s="267"/>
      <c r="G217" s="268"/>
      <c r="H217" s="262"/>
    </row>
    <row r="218" spans="1:8" ht="14.25" customHeight="1">
      <c r="A218" s="261"/>
      <c r="B218" s="282"/>
      <c r="C218" s="262"/>
      <c r="D218" s="262"/>
      <c r="E218" s="264"/>
      <c r="F218" s="264"/>
      <c r="G218" s="268"/>
      <c r="H218" s="262"/>
    </row>
    <row r="219" spans="1:8" ht="14.25" customHeight="1">
      <c r="A219" s="260">
        <v>14</v>
      </c>
      <c r="B219" s="278" t="str">
        <f>VLOOKUP(A219,'пр.взвешивания'!B6:E255,2,FALSE)</f>
        <v>БОРИСОВА Зинаида Петровна</v>
      </c>
      <c r="C219" s="280" t="str">
        <f>VLOOKUP(A219,'пр.взвешивания'!B6:F255,3,FALSE)</f>
        <v>28.08.82 мсмк</v>
      </c>
      <c r="D219" s="280" t="str">
        <f>VLOOKUP(A219,'пр.взвешивания'!B6:G255,4,FALSE)</f>
        <v>ЦФО Бррянская Брянск ЛОК</v>
      </c>
      <c r="E219" s="272"/>
      <c r="F219" s="272"/>
      <c r="G219" s="260"/>
      <c r="H219" s="260"/>
    </row>
    <row r="220" spans="1:8" ht="14.25" customHeight="1" thickBot="1">
      <c r="A220" s="271"/>
      <c r="B220" s="279"/>
      <c r="C220" s="277"/>
      <c r="D220" s="277"/>
      <c r="E220" s="273"/>
      <c r="F220" s="273"/>
      <c r="G220" s="271"/>
      <c r="H220" s="271"/>
    </row>
    <row r="221" spans="1:5" ht="14.25" customHeight="1">
      <c r="A221" s="17" t="s">
        <v>8</v>
      </c>
      <c r="B221" s="6" t="s">
        <v>19</v>
      </c>
      <c r="E221" s="124" t="str">
        <f>HYPERLINK('пр.взвешивания'!E3)</f>
        <v>в.к.   48       кг.</v>
      </c>
    </row>
    <row r="222" spans="1:8" ht="14.25" customHeight="1">
      <c r="A222" s="288">
        <v>12</v>
      </c>
      <c r="B222" s="278" t="str">
        <f>VLOOKUP(A222,'пр.взвешивания'!B6:E258,2,FALSE)</f>
        <v>АРУТЮНЯН Гаянэ Вагинаковна</v>
      </c>
      <c r="C222" s="280" t="str">
        <f>VLOOKUP(A222,'пр.взвешивания'!B6:F258,3,FALSE)</f>
        <v>27.06.84 мсмк</v>
      </c>
      <c r="D222" s="280" t="str">
        <f>VLOOKUP(A222,'пр.взвешивания'!B6:G258,4,FALSE)</f>
        <v>Москва Москомспорт</v>
      </c>
      <c r="E222" s="264"/>
      <c r="F222" s="267"/>
      <c r="G222" s="268"/>
      <c r="H222" s="262"/>
    </row>
    <row r="223" spans="1:8" ht="14.25" customHeight="1">
      <c r="A223" s="285"/>
      <c r="B223" s="282"/>
      <c r="C223" s="262"/>
      <c r="D223" s="262"/>
      <c r="E223" s="264"/>
      <c r="F223" s="264"/>
      <c r="G223" s="268"/>
      <c r="H223" s="262"/>
    </row>
    <row r="224" spans="1:8" ht="14.25" customHeight="1">
      <c r="A224" s="260">
        <v>15</v>
      </c>
      <c r="B224" s="278" t="str">
        <f>VLOOKUP(A224,'пр.взвешивания'!B6:E260,2,FALSE)</f>
        <v>МОЛЧАНОВА Мария Владимировна</v>
      </c>
      <c r="C224" s="280" t="str">
        <f>VLOOKUP(A224,'пр.взвешивания'!B6:F260,3,FALSE)</f>
        <v>24.01.88 мсмк</v>
      </c>
      <c r="D224" s="280" t="str">
        <f>VLOOKUP(A224,'пр.взвешивания'!B6:G260,4,FALSE)</f>
        <v>ПФО Пермский Краснокамск Д</v>
      </c>
      <c r="E224" s="272"/>
      <c r="F224" s="272"/>
      <c r="G224" s="260"/>
      <c r="H224" s="260"/>
    </row>
    <row r="225" spans="1:8" ht="14.25" customHeight="1" thickBot="1">
      <c r="A225" s="271"/>
      <c r="B225" s="279"/>
      <c r="C225" s="277"/>
      <c r="D225" s="277"/>
      <c r="E225" s="273"/>
      <c r="F225" s="273"/>
      <c r="G225" s="271"/>
      <c r="H225" s="271"/>
    </row>
    <row r="226" spans="1:8" ht="14.25" customHeight="1">
      <c r="A226" s="287">
        <v>14</v>
      </c>
      <c r="B226" s="281" t="str">
        <f>VLOOKUP(A226,'пр.взвешивания'!B6:E262,2,FALSE)</f>
        <v>БОРИСОВА Зинаида Петровна</v>
      </c>
      <c r="C226" s="283" t="str">
        <f>VLOOKUP(A226,'пр.взвешивания'!B6:F262,3,FALSE)</f>
        <v>28.08.82 мсмк</v>
      </c>
      <c r="D226" s="283" t="str">
        <f>VLOOKUP(A226,'пр.взвешивания'!B6:G262,4,FALSE)</f>
        <v>ЦФО Бррянская Брянск ЛОК</v>
      </c>
      <c r="E226" s="264"/>
      <c r="F226" s="267"/>
      <c r="G226" s="268"/>
      <c r="H226" s="262"/>
    </row>
    <row r="227" spans="1:8" ht="14.25" customHeight="1">
      <c r="A227" s="261"/>
      <c r="B227" s="282"/>
      <c r="C227" s="262"/>
      <c r="D227" s="262"/>
      <c r="E227" s="264"/>
      <c r="F227" s="264"/>
      <c r="G227" s="268"/>
      <c r="H227" s="262"/>
    </row>
    <row r="228" spans="1:8" ht="14.25" customHeight="1">
      <c r="A228" s="260">
        <v>17</v>
      </c>
      <c r="B228" s="278" t="str">
        <f>VLOOKUP(A228,'пр.взвешивания'!B6:E264,2,FALSE)</f>
        <v>БАЙКОВА Татьяна Васильевна</v>
      </c>
      <c r="C228" s="280" t="str">
        <f>VLOOKUP(A228,'пр.взвешивания'!B6:F264,3,FALSE)</f>
        <v>01.04.91  кмс</v>
      </c>
      <c r="D228" s="280" t="str">
        <f>VLOOKUP(A228,'пр.взвешивания'!B6:G264,4,FALSE)</f>
        <v>ЦФО Московская  Мытищи МО</v>
      </c>
      <c r="E228" s="272"/>
      <c r="F228" s="272"/>
      <c r="G228" s="260"/>
      <c r="H228" s="260"/>
    </row>
    <row r="229" spans="1:8" ht="14.25" customHeight="1" thickBot="1">
      <c r="A229" s="271"/>
      <c r="B229" s="279"/>
      <c r="C229" s="277"/>
      <c r="D229" s="277"/>
      <c r="E229" s="273"/>
      <c r="F229" s="273"/>
      <c r="G229" s="271"/>
      <c r="H229" s="271"/>
    </row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</sheetData>
  <sheetProtection/>
  <mergeCells count="773">
    <mergeCell ref="A188:H188"/>
    <mergeCell ref="A190:A191"/>
    <mergeCell ref="B190:B191"/>
    <mergeCell ref="C190:C191"/>
    <mergeCell ref="D190:D191"/>
    <mergeCell ref="E190:E191"/>
    <mergeCell ref="F190:F191"/>
    <mergeCell ref="G190:G191"/>
    <mergeCell ref="H190:H191"/>
    <mergeCell ref="E192:E193"/>
    <mergeCell ref="F192:F193"/>
    <mergeCell ref="G192:G193"/>
    <mergeCell ref="H192:H193"/>
    <mergeCell ref="A192:A193"/>
    <mergeCell ref="B192:B193"/>
    <mergeCell ref="C192:C193"/>
    <mergeCell ref="D192:D193"/>
    <mergeCell ref="E194:E195"/>
    <mergeCell ref="F194:F195"/>
    <mergeCell ref="G194:G195"/>
    <mergeCell ref="H194:H195"/>
    <mergeCell ref="A194:A195"/>
    <mergeCell ref="B194:B195"/>
    <mergeCell ref="C194:C195"/>
    <mergeCell ref="D194:D195"/>
    <mergeCell ref="E196:E197"/>
    <mergeCell ref="F196:F197"/>
    <mergeCell ref="G196:G197"/>
    <mergeCell ref="H196:H197"/>
    <mergeCell ref="A196:A197"/>
    <mergeCell ref="B196:B197"/>
    <mergeCell ref="C196:C197"/>
    <mergeCell ref="D196:D197"/>
    <mergeCell ref="E198:E199"/>
    <mergeCell ref="F198:F199"/>
    <mergeCell ref="G198:G199"/>
    <mergeCell ref="H198:H199"/>
    <mergeCell ref="A198:A199"/>
    <mergeCell ref="B198:B199"/>
    <mergeCell ref="C198:C199"/>
    <mergeCell ref="D198:D199"/>
    <mergeCell ref="A203:A204"/>
    <mergeCell ref="B203:B204"/>
    <mergeCell ref="E201:E202"/>
    <mergeCell ref="F201:F202"/>
    <mergeCell ref="C203:C204"/>
    <mergeCell ref="D203:D204"/>
    <mergeCell ref="A201:A202"/>
    <mergeCell ref="B201:B202"/>
    <mergeCell ref="C201:C202"/>
    <mergeCell ref="D201:D202"/>
    <mergeCell ref="G201:G202"/>
    <mergeCell ref="H201:H202"/>
    <mergeCell ref="E203:E204"/>
    <mergeCell ref="F203:F204"/>
    <mergeCell ref="G203:G204"/>
    <mergeCell ref="H203:H204"/>
    <mergeCell ref="E205:E206"/>
    <mergeCell ref="F205:F206"/>
    <mergeCell ref="G205:G206"/>
    <mergeCell ref="H205:H206"/>
    <mergeCell ref="A205:A206"/>
    <mergeCell ref="B205:B206"/>
    <mergeCell ref="C205:C206"/>
    <mergeCell ref="D205:D206"/>
    <mergeCell ref="E207:E208"/>
    <mergeCell ref="F207:F208"/>
    <mergeCell ref="G207:G208"/>
    <mergeCell ref="H207:H208"/>
    <mergeCell ref="A207:A208"/>
    <mergeCell ref="B207:B208"/>
    <mergeCell ref="C207:C208"/>
    <mergeCell ref="D207:D208"/>
    <mergeCell ref="E211:E212"/>
    <mergeCell ref="F211:F212"/>
    <mergeCell ref="G211:G212"/>
    <mergeCell ref="H211:H212"/>
    <mergeCell ref="A211:A212"/>
    <mergeCell ref="B211:B212"/>
    <mergeCell ref="C211:C212"/>
    <mergeCell ref="D211:D212"/>
    <mergeCell ref="G213:G214"/>
    <mergeCell ref="H213:H214"/>
    <mergeCell ref="A213:A214"/>
    <mergeCell ref="B213:B214"/>
    <mergeCell ref="C213:C214"/>
    <mergeCell ref="D213:D214"/>
    <mergeCell ref="A215:A216"/>
    <mergeCell ref="B215:B216"/>
    <mergeCell ref="C215:C216"/>
    <mergeCell ref="D215:D216"/>
    <mergeCell ref="E213:E214"/>
    <mergeCell ref="F213:F214"/>
    <mergeCell ref="G11:G12"/>
    <mergeCell ref="H11:H12"/>
    <mergeCell ref="A13:A14"/>
    <mergeCell ref="B13:B14"/>
    <mergeCell ref="C13:C14"/>
    <mergeCell ref="D13:D14"/>
    <mergeCell ref="A11:A12"/>
    <mergeCell ref="B11:B12"/>
    <mergeCell ref="C11:C12"/>
    <mergeCell ref="D11:D12"/>
    <mergeCell ref="E11:E12"/>
    <mergeCell ref="F11:F12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B3:B4"/>
    <mergeCell ref="C3:C4"/>
    <mergeCell ref="D3:D4"/>
    <mergeCell ref="A5:A6"/>
    <mergeCell ref="B5:B6"/>
    <mergeCell ref="C5:C6"/>
    <mergeCell ref="D5:D6"/>
    <mergeCell ref="E84:E85"/>
    <mergeCell ref="F84:F85"/>
    <mergeCell ref="G84:G85"/>
    <mergeCell ref="H84:H85"/>
    <mergeCell ref="A84:A85"/>
    <mergeCell ref="B84:B85"/>
    <mergeCell ref="C84:C85"/>
    <mergeCell ref="D84:D85"/>
    <mergeCell ref="E86:E87"/>
    <mergeCell ref="F86:F87"/>
    <mergeCell ref="G86:G87"/>
    <mergeCell ref="H86:H87"/>
    <mergeCell ref="A86:A87"/>
    <mergeCell ref="B86:B87"/>
    <mergeCell ref="C86:C87"/>
    <mergeCell ref="D86:D87"/>
    <mergeCell ref="G88:G89"/>
    <mergeCell ref="H88:H89"/>
    <mergeCell ref="A88:A89"/>
    <mergeCell ref="B88:B89"/>
    <mergeCell ref="C88:C89"/>
    <mergeCell ref="D88:D89"/>
    <mergeCell ref="G215:G216"/>
    <mergeCell ref="H215:H216"/>
    <mergeCell ref="A95:H95"/>
    <mergeCell ref="A97:A98"/>
    <mergeCell ref="E90:E91"/>
    <mergeCell ref="F90:F91"/>
    <mergeCell ref="G90:G91"/>
    <mergeCell ref="H90:H91"/>
    <mergeCell ref="A90:A91"/>
    <mergeCell ref="B90:B91"/>
    <mergeCell ref="F3:F4"/>
    <mergeCell ref="G3:G4"/>
    <mergeCell ref="H3:H4"/>
    <mergeCell ref="A3:A4"/>
    <mergeCell ref="A217:A218"/>
    <mergeCell ref="B217:B218"/>
    <mergeCell ref="C217:C218"/>
    <mergeCell ref="D217:D218"/>
    <mergeCell ref="E215:E216"/>
    <mergeCell ref="F215:F216"/>
    <mergeCell ref="E217:E218"/>
    <mergeCell ref="F217:F218"/>
    <mergeCell ref="G217:G218"/>
    <mergeCell ref="H217:H218"/>
    <mergeCell ref="A1:H1"/>
    <mergeCell ref="A27:A28"/>
    <mergeCell ref="B27:B28"/>
    <mergeCell ref="C27:C28"/>
    <mergeCell ref="D27:D28"/>
    <mergeCell ref="E3:E4"/>
    <mergeCell ref="E219:E220"/>
    <mergeCell ref="F219:F220"/>
    <mergeCell ref="G219:G220"/>
    <mergeCell ref="H219:H220"/>
    <mergeCell ref="A219:A220"/>
    <mergeCell ref="B219:B220"/>
    <mergeCell ref="C219:C220"/>
    <mergeCell ref="D219:D220"/>
    <mergeCell ref="E222:E223"/>
    <mergeCell ref="F222:F223"/>
    <mergeCell ref="G222:G223"/>
    <mergeCell ref="H222:H223"/>
    <mergeCell ref="A222:A223"/>
    <mergeCell ref="B222:B223"/>
    <mergeCell ref="C222:C223"/>
    <mergeCell ref="D222:D223"/>
    <mergeCell ref="E224:E225"/>
    <mergeCell ref="F224:F225"/>
    <mergeCell ref="G224:G225"/>
    <mergeCell ref="H224:H225"/>
    <mergeCell ref="A224:A225"/>
    <mergeCell ref="B224:B225"/>
    <mergeCell ref="C224:C225"/>
    <mergeCell ref="D224:D225"/>
    <mergeCell ref="E226:E227"/>
    <mergeCell ref="F226:F227"/>
    <mergeCell ref="G226:G227"/>
    <mergeCell ref="H226:H227"/>
    <mergeCell ref="A226:A227"/>
    <mergeCell ref="B226:B227"/>
    <mergeCell ref="C226:C227"/>
    <mergeCell ref="D226:D227"/>
    <mergeCell ref="E228:E229"/>
    <mergeCell ref="F228:F229"/>
    <mergeCell ref="G228:G229"/>
    <mergeCell ref="H228:H229"/>
    <mergeCell ref="A228:A229"/>
    <mergeCell ref="B228:B229"/>
    <mergeCell ref="C228:C229"/>
    <mergeCell ref="D228:D229"/>
    <mergeCell ref="B38:B39"/>
    <mergeCell ref="C38:C39"/>
    <mergeCell ref="D38:D39"/>
    <mergeCell ref="A40:A41"/>
    <mergeCell ref="B40:B41"/>
    <mergeCell ref="C40:C41"/>
    <mergeCell ref="D40:D41"/>
    <mergeCell ref="A38:A39"/>
    <mergeCell ref="A156:H156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E160:E161"/>
    <mergeCell ref="F160:F161"/>
    <mergeCell ref="G160:G161"/>
    <mergeCell ref="H160:H161"/>
    <mergeCell ref="A160:A161"/>
    <mergeCell ref="B160:B161"/>
    <mergeCell ref="C160:C161"/>
    <mergeCell ref="D160:D161"/>
    <mergeCell ref="E162:E163"/>
    <mergeCell ref="F162:F163"/>
    <mergeCell ref="G162:G163"/>
    <mergeCell ref="H162:H163"/>
    <mergeCell ref="A162:A163"/>
    <mergeCell ref="B162:B163"/>
    <mergeCell ref="C162:C163"/>
    <mergeCell ref="D162:D163"/>
    <mergeCell ref="E164:E165"/>
    <mergeCell ref="F164:F165"/>
    <mergeCell ref="G164:G165"/>
    <mergeCell ref="H164:H165"/>
    <mergeCell ref="A164:A165"/>
    <mergeCell ref="B164:B165"/>
    <mergeCell ref="C164:C165"/>
    <mergeCell ref="D164:D165"/>
    <mergeCell ref="E166:E167"/>
    <mergeCell ref="F166:F167"/>
    <mergeCell ref="G166:G167"/>
    <mergeCell ref="H166:H167"/>
    <mergeCell ref="A166:A167"/>
    <mergeCell ref="B166:B167"/>
    <mergeCell ref="C166:C167"/>
    <mergeCell ref="D166:D167"/>
    <mergeCell ref="E169:E170"/>
    <mergeCell ref="F169:F170"/>
    <mergeCell ref="G169:G170"/>
    <mergeCell ref="H169:H170"/>
    <mergeCell ref="A169:A170"/>
    <mergeCell ref="B169:B170"/>
    <mergeCell ref="C169:C170"/>
    <mergeCell ref="D169:D170"/>
    <mergeCell ref="E171:E172"/>
    <mergeCell ref="F171:F172"/>
    <mergeCell ref="G171:G172"/>
    <mergeCell ref="H171:H172"/>
    <mergeCell ref="A171:A172"/>
    <mergeCell ref="B171:B172"/>
    <mergeCell ref="C171:C172"/>
    <mergeCell ref="D171:D172"/>
    <mergeCell ref="E173:E174"/>
    <mergeCell ref="F173:F174"/>
    <mergeCell ref="G173:G174"/>
    <mergeCell ref="H173:H174"/>
    <mergeCell ref="A173:A174"/>
    <mergeCell ref="B173:B174"/>
    <mergeCell ref="C173:C174"/>
    <mergeCell ref="D173:D174"/>
    <mergeCell ref="E175:E176"/>
    <mergeCell ref="F175:F176"/>
    <mergeCell ref="G175:G176"/>
    <mergeCell ref="H175:H176"/>
    <mergeCell ref="A175:A176"/>
    <mergeCell ref="B175:B176"/>
    <mergeCell ref="C175:C176"/>
    <mergeCell ref="D175:D176"/>
    <mergeCell ref="E178:E179"/>
    <mergeCell ref="F178:F179"/>
    <mergeCell ref="G178:G179"/>
    <mergeCell ref="H178:H179"/>
    <mergeCell ref="A178:A179"/>
    <mergeCell ref="B178:B179"/>
    <mergeCell ref="C178:C179"/>
    <mergeCell ref="D178:D179"/>
    <mergeCell ref="E180:E181"/>
    <mergeCell ref="F180:F181"/>
    <mergeCell ref="G180:G181"/>
    <mergeCell ref="H180:H181"/>
    <mergeCell ref="A180:A181"/>
    <mergeCell ref="B180:B181"/>
    <mergeCell ref="C180:C181"/>
    <mergeCell ref="D180:D181"/>
    <mergeCell ref="E182:E183"/>
    <mergeCell ref="F182:F183"/>
    <mergeCell ref="G182:G183"/>
    <mergeCell ref="H182:H183"/>
    <mergeCell ref="A182:A183"/>
    <mergeCell ref="B182:B183"/>
    <mergeCell ref="C182:C183"/>
    <mergeCell ref="D182:D183"/>
    <mergeCell ref="E184:E185"/>
    <mergeCell ref="F184:F185"/>
    <mergeCell ref="G184:G185"/>
    <mergeCell ref="H184:H185"/>
    <mergeCell ref="A184:A185"/>
    <mergeCell ref="B184:B185"/>
    <mergeCell ref="C184:C185"/>
    <mergeCell ref="D184:D185"/>
    <mergeCell ref="C51:C52"/>
    <mergeCell ref="D51:D52"/>
    <mergeCell ref="A49:A50"/>
    <mergeCell ref="B49:B50"/>
    <mergeCell ref="C49:C50"/>
    <mergeCell ref="D49:D50"/>
    <mergeCell ref="E13:E14"/>
    <mergeCell ref="F13:F14"/>
    <mergeCell ref="G13:G14"/>
    <mergeCell ref="H13:H14"/>
    <mergeCell ref="A53:A54"/>
    <mergeCell ref="B53:B54"/>
    <mergeCell ref="C53:C54"/>
    <mergeCell ref="D53:D54"/>
    <mergeCell ref="A51:A52"/>
    <mergeCell ref="B51:B52"/>
    <mergeCell ref="E16:E17"/>
    <mergeCell ref="F16:F17"/>
    <mergeCell ref="G16:G17"/>
    <mergeCell ref="H16:H17"/>
    <mergeCell ref="A16:A17"/>
    <mergeCell ref="B16:B17"/>
    <mergeCell ref="C16:C17"/>
    <mergeCell ref="D16:D17"/>
    <mergeCell ref="E18:E19"/>
    <mergeCell ref="F18:F19"/>
    <mergeCell ref="G18:G19"/>
    <mergeCell ref="H18:H19"/>
    <mergeCell ref="A18:A19"/>
    <mergeCell ref="B18:B19"/>
    <mergeCell ref="C18:C19"/>
    <mergeCell ref="D18:D19"/>
    <mergeCell ref="E20:E21"/>
    <mergeCell ref="F20:F21"/>
    <mergeCell ref="G20:G21"/>
    <mergeCell ref="H20:H21"/>
    <mergeCell ref="A20:A21"/>
    <mergeCell ref="B20:B21"/>
    <mergeCell ref="C20:C21"/>
    <mergeCell ref="D20:D21"/>
    <mergeCell ref="G22:G23"/>
    <mergeCell ref="H22:H23"/>
    <mergeCell ref="A22:A23"/>
    <mergeCell ref="B22:B23"/>
    <mergeCell ref="C22:C23"/>
    <mergeCell ref="D22:D23"/>
    <mergeCell ref="A24:A25"/>
    <mergeCell ref="B24:B25"/>
    <mergeCell ref="C24:C25"/>
    <mergeCell ref="D24:D25"/>
    <mergeCell ref="E22:E23"/>
    <mergeCell ref="F22:F23"/>
    <mergeCell ref="E27:E28"/>
    <mergeCell ref="F27:F28"/>
    <mergeCell ref="G27:G28"/>
    <mergeCell ref="H27:H28"/>
    <mergeCell ref="E24:E25"/>
    <mergeCell ref="F24:F25"/>
    <mergeCell ref="G24:G25"/>
    <mergeCell ref="H24:H25"/>
    <mergeCell ref="E29:E30"/>
    <mergeCell ref="F29:F30"/>
    <mergeCell ref="G29:G30"/>
    <mergeCell ref="H29:H30"/>
    <mergeCell ref="A29:A30"/>
    <mergeCell ref="B29:B30"/>
    <mergeCell ref="C29:C30"/>
    <mergeCell ref="D29:D30"/>
    <mergeCell ref="E31:E32"/>
    <mergeCell ref="F31:F32"/>
    <mergeCell ref="G31:G32"/>
    <mergeCell ref="H31:H32"/>
    <mergeCell ref="A31:A32"/>
    <mergeCell ref="B31:B32"/>
    <mergeCell ref="C31:C32"/>
    <mergeCell ref="D31:D32"/>
    <mergeCell ref="E33:E34"/>
    <mergeCell ref="F33:F34"/>
    <mergeCell ref="G33:G34"/>
    <mergeCell ref="H33:H34"/>
    <mergeCell ref="A33:A34"/>
    <mergeCell ref="B33:B34"/>
    <mergeCell ref="C33:C34"/>
    <mergeCell ref="D33:D34"/>
    <mergeCell ref="E35:E36"/>
    <mergeCell ref="F35:F36"/>
    <mergeCell ref="G35:G36"/>
    <mergeCell ref="H35:H36"/>
    <mergeCell ref="A35:A36"/>
    <mergeCell ref="B35:B36"/>
    <mergeCell ref="C35:C36"/>
    <mergeCell ref="D35:D36"/>
    <mergeCell ref="E40:E41"/>
    <mergeCell ref="F40:F41"/>
    <mergeCell ref="G40:G41"/>
    <mergeCell ref="H40:H41"/>
    <mergeCell ref="E38:E39"/>
    <mergeCell ref="F38:F39"/>
    <mergeCell ref="G38:G39"/>
    <mergeCell ref="H38:H39"/>
    <mergeCell ref="E42:E43"/>
    <mergeCell ref="F42:F43"/>
    <mergeCell ref="G42:G43"/>
    <mergeCell ref="H42:H43"/>
    <mergeCell ref="A42:A43"/>
    <mergeCell ref="B42:B43"/>
    <mergeCell ref="C42:C43"/>
    <mergeCell ref="D42:D43"/>
    <mergeCell ref="G44:G45"/>
    <mergeCell ref="H44:H45"/>
    <mergeCell ref="A44:A45"/>
    <mergeCell ref="B44:B45"/>
    <mergeCell ref="C44:C45"/>
    <mergeCell ref="D44:D45"/>
    <mergeCell ref="A46:A47"/>
    <mergeCell ref="B46:B47"/>
    <mergeCell ref="C46:C47"/>
    <mergeCell ref="D46:D47"/>
    <mergeCell ref="E44:E45"/>
    <mergeCell ref="F44:F45"/>
    <mergeCell ref="E49:E50"/>
    <mergeCell ref="F49:F50"/>
    <mergeCell ref="G49:G50"/>
    <mergeCell ref="H49:H50"/>
    <mergeCell ref="E46:E47"/>
    <mergeCell ref="F46:F47"/>
    <mergeCell ref="G46:G47"/>
    <mergeCell ref="H46:H47"/>
    <mergeCell ref="E53:E54"/>
    <mergeCell ref="F53:F54"/>
    <mergeCell ref="G53:G54"/>
    <mergeCell ref="H53:H54"/>
    <mergeCell ref="E51:E52"/>
    <mergeCell ref="F51:F52"/>
    <mergeCell ref="G51:G52"/>
    <mergeCell ref="H51:H52"/>
    <mergeCell ref="E55:E56"/>
    <mergeCell ref="F55:F56"/>
    <mergeCell ref="G55:G56"/>
    <mergeCell ref="H55:H56"/>
    <mergeCell ref="A55:A56"/>
    <mergeCell ref="B55:B56"/>
    <mergeCell ref="C55:C56"/>
    <mergeCell ref="D55:D56"/>
    <mergeCell ref="E57:E58"/>
    <mergeCell ref="F57:F58"/>
    <mergeCell ref="G57:G58"/>
    <mergeCell ref="H57:H58"/>
    <mergeCell ref="A57:A58"/>
    <mergeCell ref="B57:B58"/>
    <mergeCell ref="C57:C58"/>
    <mergeCell ref="D57:D58"/>
    <mergeCell ref="A62:H62"/>
    <mergeCell ref="A64:A65"/>
    <mergeCell ref="B64:B65"/>
    <mergeCell ref="C64:C65"/>
    <mergeCell ref="D64:D65"/>
    <mergeCell ref="E64:E65"/>
    <mergeCell ref="F64:F65"/>
    <mergeCell ref="G64:G65"/>
    <mergeCell ref="H64:H65"/>
    <mergeCell ref="E66:E67"/>
    <mergeCell ref="F66:F67"/>
    <mergeCell ref="G66:G67"/>
    <mergeCell ref="H66:H67"/>
    <mergeCell ref="A66:A67"/>
    <mergeCell ref="B66:B67"/>
    <mergeCell ref="C66:C67"/>
    <mergeCell ref="D66:D67"/>
    <mergeCell ref="E68:E69"/>
    <mergeCell ref="F68:F69"/>
    <mergeCell ref="G68:G69"/>
    <mergeCell ref="H68:H69"/>
    <mergeCell ref="A68:A69"/>
    <mergeCell ref="B68:B69"/>
    <mergeCell ref="C68:C69"/>
    <mergeCell ref="D68:D69"/>
    <mergeCell ref="E70:E71"/>
    <mergeCell ref="F70:F71"/>
    <mergeCell ref="G70:G71"/>
    <mergeCell ref="H70:H71"/>
    <mergeCell ref="A70:A71"/>
    <mergeCell ref="B70:B71"/>
    <mergeCell ref="C70:C71"/>
    <mergeCell ref="D70:D71"/>
    <mergeCell ref="E72:E73"/>
    <mergeCell ref="F72:F73"/>
    <mergeCell ref="G72:G73"/>
    <mergeCell ref="H72:H73"/>
    <mergeCell ref="A72:A73"/>
    <mergeCell ref="B72:B73"/>
    <mergeCell ref="C72:C73"/>
    <mergeCell ref="D72:D73"/>
    <mergeCell ref="E75:E76"/>
    <mergeCell ref="F75:F76"/>
    <mergeCell ref="G75:G76"/>
    <mergeCell ref="H75:H76"/>
    <mergeCell ref="A75:A76"/>
    <mergeCell ref="B75:B76"/>
    <mergeCell ref="C75:C76"/>
    <mergeCell ref="D75:D76"/>
    <mergeCell ref="E77:E78"/>
    <mergeCell ref="F77:F78"/>
    <mergeCell ref="G77:G78"/>
    <mergeCell ref="H77:H78"/>
    <mergeCell ref="A77:A78"/>
    <mergeCell ref="B77:B78"/>
    <mergeCell ref="C77:C78"/>
    <mergeCell ref="D77:D78"/>
    <mergeCell ref="E79:E80"/>
    <mergeCell ref="F79:F80"/>
    <mergeCell ref="G79:G80"/>
    <mergeCell ref="H79:H80"/>
    <mergeCell ref="A79:A80"/>
    <mergeCell ref="B79:B80"/>
    <mergeCell ref="C79:C80"/>
    <mergeCell ref="D79:D80"/>
    <mergeCell ref="G81:G82"/>
    <mergeCell ref="H81:H82"/>
    <mergeCell ref="A81:A82"/>
    <mergeCell ref="B81:B82"/>
    <mergeCell ref="C81:C82"/>
    <mergeCell ref="D81:D82"/>
    <mergeCell ref="B97:B98"/>
    <mergeCell ref="C97:C98"/>
    <mergeCell ref="D97:D98"/>
    <mergeCell ref="E97:E98"/>
    <mergeCell ref="E81:E82"/>
    <mergeCell ref="F81:F82"/>
    <mergeCell ref="C90:C91"/>
    <mergeCell ref="D90:D91"/>
    <mergeCell ref="E88:E89"/>
    <mergeCell ref="F88:F89"/>
    <mergeCell ref="F97:F98"/>
    <mergeCell ref="G97:G98"/>
    <mergeCell ref="H97:H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E103:E104"/>
    <mergeCell ref="F103:F104"/>
    <mergeCell ref="G103:G104"/>
    <mergeCell ref="H103:H104"/>
    <mergeCell ref="A103:A104"/>
    <mergeCell ref="B103:B104"/>
    <mergeCell ref="C103:C104"/>
    <mergeCell ref="D103:D104"/>
    <mergeCell ref="E105:E106"/>
    <mergeCell ref="F105:F106"/>
    <mergeCell ref="G105:G106"/>
    <mergeCell ref="H105:H106"/>
    <mergeCell ref="A105:A106"/>
    <mergeCell ref="B105:B106"/>
    <mergeCell ref="C105:C106"/>
    <mergeCell ref="D105:D106"/>
    <mergeCell ref="E107:E108"/>
    <mergeCell ref="F107:F108"/>
    <mergeCell ref="G107:G108"/>
    <mergeCell ref="H107:H108"/>
    <mergeCell ref="A107:A108"/>
    <mergeCell ref="B107:B108"/>
    <mergeCell ref="C107:C108"/>
    <mergeCell ref="D107:D108"/>
    <mergeCell ref="E110:E111"/>
    <mergeCell ref="F110:F111"/>
    <mergeCell ref="G110:G111"/>
    <mergeCell ref="H110:H111"/>
    <mergeCell ref="A110:A111"/>
    <mergeCell ref="B110:B111"/>
    <mergeCell ref="C110:C111"/>
    <mergeCell ref="D110:D111"/>
    <mergeCell ref="E112:E113"/>
    <mergeCell ref="F112:F113"/>
    <mergeCell ref="G112:G113"/>
    <mergeCell ref="H112:H113"/>
    <mergeCell ref="A112:A113"/>
    <mergeCell ref="B112:B113"/>
    <mergeCell ref="C112:C113"/>
    <mergeCell ref="D112:D113"/>
    <mergeCell ref="E114:E115"/>
    <mergeCell ref="F114:F115"/>
    <mergeCell ref="G114:G115"/>
    <mergeCell ref="H114:H115"/>
    <mergeCell ref="A114:A115"/>
    <mergeCell ref="B114:B115"/>
    <mergeCell ref="C114:C115"/>
    <mergeCell ref="D114:D115"/>
    <mergeCell ref="E116:E117"/>
    <mergeCell ref="F116:F117"/>
    <mergeCell ref="G116:G117"/>
    <mergeCell ref="H116:H117"/>
    <mergeCell ref="A116:A117"/>
    <mergeCell ref="B116:B117"/>
    <mergeCell ref="C116:C117"/>
    <mergeCell ref="D116:D117"/>
    <mergeCell ref="E118:E119"/>
    <mergeCell ref="F118:F119"/>
    <mergeCell ref="G118:G119"/>
    <mergeCell ref="H118:H119"/>
    <mergeCell ref="A118:A119"/>
    <mergeCell ref="B118:B119"/>
    <mergeCell ref="C118:C119"/>
    <mergeCell ref="D118:D119"/>
    <mergeCell ref="E121:E122"/>
    <mergeCell ref="F121:F122"/>
    <mergeCell ref="G121:G122"/>
    <mergeCell ref="H121:H122"/>
    <mergeCell ref="A121:A122"/>
    <mergeCell ref="B121:B122"/>
    <mergeCell ref="C121:C122"/>
    <mergeCell ref="D121:D122"/>
    <mergeCell ref="E123:E124"/>
    <mergeCell ref="F123:F124"/>
    <mergeCell ref="G123:G124"/>
    <mergeCell ref="H123:H124"/>
    <mergeCell ref="A123:A124"/>
    <mergeCell ref="B123:B124"/>
    <mergeCell ref="C123:C124"/>
    <mergeCell ref="D123:D124"/>
    <mergeCell ref="E125:E126"/>
    <mergeCell ref="F125:F126"/>
    <mergeCell ref="G125:G126"/>
    <mergeCell ref="H125:H126"/>
    <mergeCell ref="A125:A126"/>
    <mergeCell ref="B125:B126"/>
    <mergeCell ref="C125:C126"/>
    <mergeCell ref="D125:D126"/>
    <mergeCell ref="E127:E128"/>
    <mergeCell ref="F127:F128"/>
    <mergeCell ref="G127:G128"/>
    <mergeCell ref="H127:H128"/>
    <mergeCell ref="A127:A128"/>
    <mergeCell ref="B127:B128"/>
    <mergeCell ref="C127:C128"/>
    <mergeCell ref="D127:D128"/>
    <mergeCell ref="E129:E130"/>
    <mergeCell ref="F129:F130"/>
    <mergeCell ref="G129:G130"/>
    <mergeCell ref="H129:H130"/>
    <mergeCell ref="A129:A130"/>
    <mergeCell ref="B129:B130"/>
    <mergeCell ref="C129:C130"/>
    <mergeCell ref="D129:D130"/>
    <mergeCell ref="E132:E133"/>
    <mergeCell ref="F132:F133"/>
    <mergeCell ref="G132:G133"/>
    <mergeCell ref="H132:H133"/>
    <mergeCell ref="A132:A133"/>
    <mergeCell ref="B132:B133"/>
    <mergeCell ref="C132:C133"/>
    <mergeCell ref="D132:D133"/>
    <mergeCell ref="E134:E135"/>
    <mergeCell ref="F134:F135"/>
    <mergeCell ref="G134:G135"/>
    <mergeCell ref="H134:H135"/>
    <mergeCell ref="A134:A135"/>
    <mergeCell ref="B134:B135"/>
    <mergeCell ref="C134:C135"/>
    <mergeCell ref="D134:D135"/>
    <mergeCell ref="E136:E137"/>
    <mergeCell ref="F136:F137"/>
    <mergeCell ref="G136:G137"/>
    <mergeCell ref="H136:H137"/>
    <mergeCell ref="A136:A137"/>
    <mergeCell ref="B136:B137"/>
    <mergeCell ref="C136:C137"/>
    <mergeCell ref="D136:D137"/>
    <mergeCell ref="E138:E139"/>
    <mergeCell ref="F138:F139"/>
    <mergeCell ref="G138:G139"/>
    <mergeCell ref="H138:H139"/>
    <mergeCell ref="A138:A139"/>
    <mergeCell ref="B138:B139"/>
    <mergeCell ref="C138:C139"/>
    <mergeCell ref="D138:D139"/>
    <mergeCell ref="E140:E141"/>
    <mergeCell ref="F140:F141"/>
    <mergeCell ref="G140:G141"/>
    <mergeCell ref="H140:H141"/>
    <mergeCell ref="A140:A141"/>
    <mergeCell ref="B140:B141"/>
    <mergeCell ref="C140:C141"/>
    <mergeCell ref="D140:D141"/>
    <mergeCell ref="E143:E144"/>
    <mergeCell ref="F143:F144"/>
    <mergeCell ref="G143:G144"/>
    <mergeCell ref="H143:H144"/>
    <mergeCell ref="A143:A144"/>
    <mergeCell ref="B143:B144"/>
    <mergeCell ref="C143:C144"/>
    <mergeCell ref="D143:D144"/>
    <mergeCell ref="E145:E146"/>
    <mergeCell ref="F145:F146"/>
    <mergeCell ref="G145:G146"/>
    <mergeCell ref="H145:H146"/>
    <mergeCell ref="A145:A146"/>
    <mergeCell ref="B145:B146"/>
    <mergeCell ref="C145:C146"/>
    <mergeCell ref="D145:D146"/>
    <mergeCell ref="E147:E148"/>
    <mergeCell ref="F147:F148"/>
    <mergeCell ref="G147:G148"/>
    <mergeCell ref="H147:H148"/>
    <mergeCell ref="A147:A148"/>
    <mergeCell ref="B147:B148"/>
    <mergeCell ref="C147:C148"/>
    <mergeCell ref="D147:D148"/>
    <mergeCell ref="E149:E150"/>
    <mergeCell ref="F149:F150"/>
    <mergeCell ref="G149:G150"/>
    <mergeCell ref="H149:H150"/>
    <mergeCell ref="A149:A150"/>
    <mergeCell ref="B149:B150"/>
    <mergeCell ref="C149:C150"/>
    <mergeCell ref="D149:D150"/>
    <mergeCell ref="E151:E152"/>
    <mergeCell ref="F151:F152"/>
    <mergeCell ref="G151:G152"/>
    <mergeCell ref="H151:H152"/>
    <mergeCell ref="A151:A152"/>
    <mergeCell ref="B151:B152"/>
    <mergeCell ref="C151:C152"/>
    <mergeCell ref="D151:D152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G66"/>
  <sheetViews>
    <sheetView zoomScalePageLayoutView="0" workbookViewId="0" topLeftCell="A13">
      <selection activeCell="D28" sqref="D28:D29"/>
    </sheetView>
  </sheetViews>
  <sheetFormatPr defaultColWidth="9.140625" defaultRowHeight="12.75"/>
  <cols>
    <col min="1" max="1" width="7.57421875" style="0" customWidth="1"/>
    <col min="3" max="3" width="27.8515625" style="0" customWidth="1"/>
    <col min="5" max="5" width="17.7109375" style="0" customWidth="1"/>
    <col min="7" max="7" width="15.00390625" style="0" customWidth="1"/>
  </cols>
  <sheetData>
    <row r="1" spans="1:7" ht="25.5" customHeight="1">
      <c r="A1" s="292" t="str">
        <f>HYPERLINK('[3]реквизиты'!$A$2)</f>
        <v>Чемпионат России по САМБО среди женщин</v>
      </c>
      <c r="B1" s="293"/>
      <c r="C1" s="293"/>
      <c r="D1" s="293"/>
      <c r="E1" s="293"/>
      <c r="F1" s="293"/>
      <c r="G1" s="293"/>
    </row>
    <row r="2" spans="1:7" ht="18.75" customHeight="1">
      <c r="A2" s="294" t="str">
        <f>HYPERLINK('[3]реквизиты'!$A$3)</f>
        <v>14-17 июня 2011 г.       г. Краснокамск</v>
      </c>
      <c r="B2" s="295"/>
      <c r="C2" s="295"/>
      <c r="D2" s="295"/>
      <c r="E2" s="295"/>
      <c r="F2" s="295"/>
      <c r="G2" s="295"/>
    </row>
    <row r="3" spans="1:7" ht="18.75" customHeight="1">
      <c r="A3" s="118"/>
      <c r="B3" s="119"/>
      <c r="C3" s="119"/>
      <c r="D3" s="119"/>
      <c r="E3" s="139" t="s">
        <v>152</v>
      </c>
      <c r="F3" s="119"/>
      <c r="G3" s="119"/>
    </row>
    <row r="4" spans="1:7" ht="12.75" customHeight="1">
      <c r="A4" s="260" t="s">
        <v>34</v>
      </c>
      <c r="B4" s="260" t="s">
        <v>0</v>
      </c>
      <c r="C4" s="260" t="s">
        <v>1</v>
      </c>
      <c r="D4" s="260" t="s">
        <v>21</v>
      </c>
      <c r="E4" s="260" t="s">
        <v>22</v>
      </c>
      <c r="F4" s="260" t="s">
        <v>23</v>
      </c>
      <c r="G4" s="260" t="s">
        <v>24</v>
      </c>
    </row>
    <row r="5" spans="1:7" ht="12.75">
      <c r="A5" s="261"/>
      <c r="B5" s="261"/>
      <c r="C5" s="261"/>
      <c r="D5" s="261"/>
      <c r="E5" s="261"/>
      <c r="F5" s="261"/>
      <c r="G5" s="261"/>
    </row>
    <row r="6" spans="1:7" ht="12.75">
      <c r="A6" s="262"/>
      <c r="B6" s="298">
        <v>1</v>
      </c>
      <c r="C6" s="300" t="s">
        <v>45</v>
      </c>
      <c r="D6" s="302" t="s">
        <v>46</v>
      </c>
      <c r="E6" s="302" t="s">
        <v>47</v>
      </c>
      <c r="F6" s="302"/>
      <c r="G6" s="302" t="s">
        <v>48</v>
      </c>
    </row>
    <row r="7" spans="1:7" ht="12.75">
      <c r="A7" s="262"/>
      <c r="B7" s="299"/>
      <c r="C7" s="301"/>
      <c r="D7" s="297"/>
      <c r="E7" s="297"/>
      <c r="F7" s="297"/>
      <c r="G7" s="297"/>
    </row>
    <row r="8" spans="1:7" ht="12.75">
      <c r="A8" s="262"/>
      <c r="B8" s="299">
        <v>2</v>
      </c>
      <c r="C8" s="305" t="s">
        <v>49</v>
      </c>
      <c r="D8" s="296" t="s">
        <v>50</v>
      </c>
      <c r="E8" s="296" t="s">
        <v>51</v>
      </c>
      <c r="F8" s="296" t="s">
        <v>52</v>
      </c>
      <c r="G8" s="296" t="s">
        <v>53</v>
      </c>
    </row>
    <row r="9" spans="1:7" ht="12.75">
      <c r="A9" s="262"/>
      <c r="B9" s="299"/>
      <c r="C9" s="301"/>
      <c r="D9" s="297"/>
      <c r="E9" s="297"/>
      <c r="F9" s="297"/>
      <c r="G9" s="297"/>
    </row>
    <row r="10" spans="1:7" ht="12.75">
      <c r="A10" s="262"/>
      <c r="B10" s="299">
        <v>3</v>
      </c>
      <c r="C10" s="303" t="s">
        <v>54</v>
      </c>
      <c r="D10" s="304" t="s">
        <v>55</v>
      </c>
      <c r="E10" s="304" t="s">
        <v>56</v>
      </c>
      <c r="F10" s="304" t="s">
        <v>57</v>
      </c>
      <c r="G10" s="304" t="s">
        <v>58</v>
      </c>
    </row>
    <row r="11" spans="1:7" ht="12.75">
      <c r="A11" s="262"/>
      <c r="B11" s="299"/>
      <c r="C11" s="301"/>
      <c r="D11" s="297"/>
      <c r="E11" s="297"/>
      <c r="F11" s="297"/>
      <c r="G11" s="297"/>
    </row>
    <row r="12" spans="1:7" ht="12.75">
      <c r="A12" s="262"/>
      <c r="B12" s="299">
        <v>4</v>
      </c>
      <c r="C12" s="303" t="s">
        <v>59</v>
      </c>
      <c r="D12" s="304" t="s">
        <v>60</v>
      </c>
      <c r="E12" s="304" t="s">
        <v>61</v>
      </c>
      <c r="F12" s="304"/>
      <c r="G12" s="304" t="s">
        <v>62</v>
      </c>
    </row>
    <row r="13" spans="1:7" ht="12.75">
      <c r="A13" s="262"/>
      <c r="B13" s="299"/>
      <c r="C13" s="301" t="s">
        <v>63</v>
      </c>
      <c r="D13" s="297" t="s">
        <v>64</v>
      </c>
      <c r="E13" s="297" t="s">
        <v>65</v>
      </c>
      <c r="F13" s="297" t="s">
        <v>66</v>
      </c>
      <c r="G13" s="297" t="s">
        <v>67</v>
      </c>
    </row>
    <row r="14" spans="1:7" ht="12.75" customHeight="1">
      <c r="A14" s="262"/>
      <c r="B14" s="299">
        <v>5</v>
      </c>
      <c r="C14" s="303" t="s">
        <v>68</v>
      </c>
      <c r="D14" s="304" t="s">
        <v>69</v>
      </c>
      <c r="E14" s="304" t="s">
        <v>70</v>
      </c>
      <c r="F14" s="304"/>
      <c r="G14" s="304" t="s">
        <v>71</v>
      </c>
    </row>
    <row r="15" spans="1:7" ht="12.75" customHeight="1">
      <c r="A15" s="262"/>
      <c r="B15" s="299"/>
      <c r="C15" s="301" t="s">
        <v>72</v>
      </c>
      <c r="D15" s="297" t="s">
        <v>73</v>
      </c>
      <c r="E15" s="297" t="s">
        <v>74</v>
      </c>
      <c r="F15" s="297" t="s">
        <v>75</v>
      </c>
      <c r="G15" s="297" t="s">
        <v>76</v>
      </c>
    </row>
    <row r="16" spans="1:7" ht="12.75">
      <c r="A16" s="262"/>
      <c r="B16" s="299">
        <v>6</v>
      </c>
      <c r="C16" s="303" t="s">
        <v>77</v>
      </c>
      <c r="D16" s="304" t="s">
        <v>78</v>
      </c>
      <c r="E16" s="304" t="s">
        <v>79</v>
      </c>
      <c r="F16" s="304"/>
      <c r="G16" s="306" t="s">
        <v>80</v>
      </c>
    </row>
    <row r="17" spans="1:7" ht="12.75">
      <c r="A17" s="262"/>
      <c r="B17" s="299"/>
      <c r="C17" s="301" t="s">
        <v>81</v>
      </c>
      <c r="D17" s="297" t="s">
        <v>82</v>
      </c>
      <c r="E17" s="297" t="s">
        <v>83</v>
      </c>
      <c r="F17" s="297" t="s">
        <v>84</v>
      </c>
      <c r="G17" s="307" t="s">
        <v>85</v>
      </c>
    </row>
    <row r="18" spans="1:7" ht="12.75">
      <c r="A18" s="262"/>
      <c r="B18" s="299">
        <v>7</v>
      </c>
      <c r="C18" s="303" t="s">
        <v>86</v>
      </c>
      <c r="D18" s="304" t="s">
        <v>87</v>
      </c>
      <c r="E18" s="304" t="s">
        <v>88</v>
      </c>
      <c r="F18" s="304">
        <v>1506611464</v>
      </c>
      <c r="G18" s="304" t="s">
        <v>89</v>
      </c>
    </row>
    <row r="19" spans="1:7" ht="12.75">
      <c r="A19" s="262"/>
      <c r="B19" s="299"/>
      <c r="C19" s="301"/>
      <c r="D19" s="297"/>
      <c r="E19" s="297"/>
      <c r="F19" s="297"/>
      <c r="G19" s="297"/>
    </row>
    <row r="20" spans="1:7" ht="12.75">
      <c r="A20" s="262"/>
      <c r="B20" s="299">
        <v>8</v>
      </c>
      <c r="C20" s="303" t="s">
        <v>90</v>
      </c>
      <c r="D20" s="304" t="s">
        <v>91</v>
      </c>
      <c r="E20" s="304" t="s">
        <v>92</v>
      </c>
      <c r="F20" s="304" t="s">
        <v>93</v>
      </c>
      <c r="G20" s="304" t="s">
        <v>94</v>
      </c>
    </row>
    <row r="21" spans="1:7" ht="12.75">
      <c r="A21" s="262"/>
      <c r="B21" s="299"/>
      <c r="C21" s="301"/>
      <c r="D21" s="297"/>
      <c r="E21" s="297"/>
      <c r="F21" s="297"/>
      <c r="G21" s="297"/>
    </row>
    <row r="22" spans="1:7" ht="12.75">
      <c r="A22" s="262"/>
      <c r="B22" s="299">
        <v>9</v>
      </c>
      <c r="C22" s="303" t="s">
        <v>95</v>
      </c>
      <c r="D22" s="304" t="s">
        <v>96</v>
      </c>
      <c r="E22" s="304" t="s">
        <v>97</v>
      </c>
      <c r="F22" s="304" t="s">
        <v>98</v>
      </c>
      <c r="G22" s="304" t="s">
        <v>99</v>
      </c>
    </row>
    <row r="23" spans="1:7" ht="12.75">
      <c r="A23" s="262"/>
      <c r="B23" s="299"/>
      <c r="C23" s="301"/>
      <c r="D23" s="297"/>
      <c r="E23" s="297"/>
      <c r="F23" s="297"/>
      <c r="G23" s="297"/>
    </row>
    <row r="24" spans="1:7" ht="12.75">
      <c r="A24" s="262"/>
      <c r="B24" s="299">
        <v>10</v>
      </c>
      <c r="C24" s="303" t="s">
        <v>100</v>
      </c>
      <c r="D24" s="304" t="s">
        <v>101</v>
      </c>
      <c r="E24" s="304" t="s">
        <v>102</v>
      </c>
      <c r="F24" s="304"/>
      <c r="G24" s="304" t="s">
        <v>103</v>
      </c>
    </row>
    <row r="25" spans="1:7" ht="12.75">
      <c r="A25" s="262"/>
      <c r="B25" s="299"/>
      <c r="C25" s="301" t="s">
        <v>104</v>
      </c>
      <c r="D25" s="297" t="s">
        <v>105</v>
      </c>
      <c r="E25" s="297" t="s">
        <v>106</v>
      </c>
      <c r="F25" s="297" t="s">
        <v>107</v>
      </c>
      <c r="G25" s="297" t="s">
        <v>108</v>
      </c>
    </row>
    <row r="26" spans="1:7" ht="12.75">
      <c r="A26" s="262"/>
      <c r="B26" s="299">
        <v>11</v>
      </c>
      <c r="C26" s="303" t="s">
        <v>109</v>
      </c>
      <c r="D26" s="304" t="s">
        <v>110</v>
      </c>
      <c r="E26" s="304" t="s">
        <v>111</v>
      </c>
      <c r="F26" s="304" t="s">
        <v>112</v>
      </c>
      <c r="G26" s="304" t="s">
        <v>113</v>
      </c>
    </row>
    <row r="27" spans="1:7" ht="12.75">
      <c r="A27" s="262"/>
      <c r="B27" s="299"/>
      <c r="C27" s="301"/>
      <c r="D27" s="297"/>
      <c r="E27" s="297"/>
      <c r="F27" s="297"/>
      <c r="G27" s="297"/>
    </row>
    <row r="28" spans="1:7" ht="12.75">
      <c r="A28" s="262"/>
      <c r="B28" s="299">
        <v>12</v>
      </c>
      <c r="C28" s="303" t="s">
        <v>114</v>
      </c>
      <c r="D28" s="304" t="s">
        <v>171</v>
      </c>
      <c r="E28" s="304" t="s">
        <v>115</v>
      </c>
      <c r="F28" s="304" t="s">
        <v>116</v>
      </c>
      <c r="G28" s="304" t="s">
        <v>117</v>
      </c>
    </row>
    <row r="29" spans="1:7" ht="12.75">
      <c r="A29" s="262"/>
      <c r="B29" s="299"/>
      <c r="C29" s="301"/>
      <c r="D29" s="297"/>
      <c r="E29" s="297"/>
      <c r="F29" s="297"/>
      <c r="G29" s="297"/>
    </row>
    <row r="30" spans="1:7" ht="12.75">
      <c r="A30" s="262"/>
      <c r="B30" s="299">
        <v>13</v>
      </c>
      <c r="C30" s="303" t="s">
        <v>118</v>
      </c>
      <c r="D30" s="304" t="s">
        <v>119</v>
      </c>
      <c r="E30" s="304" t="s">
        <v>120</v>
      </c>
      <c r="F30" s="304"/>
      <c r="G30" s="304" t="s">
        <v>121</v>
      </c>
    </row>
    <row r="31" spans="1:7" ht="12.75">
      <c r="A31" s="262"/>
      <c r="B31" s="299"/>
      <c r="C31" s="301" t="s">
        <v>122</v>
      </c>
      <c r="D31" s="297" t="s">
        <v>123</v>
      </c>
      <c r="E31" s="297" t="s">
        <v>124</v>
      </c>
      <c r="F31" s="297" t="s">
        <v>125</v>
      </c>
      <c r="G31" s="297" t="s">
        <v>126</v>
      </c>
    </row>
    <row r="32" spans="1:7" ht="12.75">
      <c r="A32" s="262"/>
      <c r="B32" s="299">
        <v>14</v>
      </c>
      <c r="C32" s="303" t="s">
        <v>127</v>
      </c>
      <c r="D32" s="304" t="s">
        <v>128</v>
      </c>
      <c r="E32" s="304" t="s">
        <v>129</v>
      </c>
      <c r="F32" s="304" t="s">
        <v>130</v>
      </c>
      <c r="G32" s="304" t="s">
        <v>131</v>
      </c>
    </row>
    <row r="33" spans="1:7" ht="12.75">
      <c r="A33" s="262"/>
      <c r="B33" s="299"/>
      <c r="C33" s="301"/>
      <c r="D33" s="297"/>
      <c r="E33" s="297"/>
      <c r="F33" s="297"/>
      <c r="G33" s="297"/>
    </row>
    <row r="34" spans="1:7" ht="12.75">
      <c r="A34" s="262"/>
      <c r="B34" s="299">
        <v>15</v>
      </c>
      <c r="C34" s="303" t="s">
        <v>132</v>
      </c>
      <c r="D34" s="304" t="s">
        <v>133</v>
      </c>
      <c r="E34" s="304" t="s">
        <v>134</v>
      </c>
      <c r="F34" s="304" t="s">
        <v>135</v>
      </c>
      <c r="G34" s="304" t="s">
        <v>136</v>
      </c>
    </row>
    <row r="35" spans="1:7" ht="12.75">
      <c r="A35" s="262"/>
      <c r="B35" s="299"/>
      <c r="C35" s="301"/>
      <c r="D35" s="297"/>
      <c r="E35" s="297"/>
      <c r="F35" s="297"/>
      <c r="G35" s="297"/>
    </row>
    <row r="36" spans="1:7" ht="12.75">
      <c r="A36" s="262"/>
      <c r="B36" s="299">
        <v>16</v>
      </c>
      <c r="C36" s="303" t="s">
        <v>137</v>
      </c>
      <c r="D36" s="304" t="s">
        <v>138</v>
      </c>
      <c r="E36" s="304" t="s">
        <v>139</v>
      </c>
      <c r="F36" s="304" t="s">
        <v>140</v>
      </c>
      <c r="G36" s="304" t="s">
        <v>141</v>
      </c>
    </row>
    <row r="37" spans="1:7" ht="12.75">
      <c r="A37" s="262"/>
      <c r="B37" s="299"/>
      <c r="C37" s="301"/>
      <c r="D37" s="297"/>
      <c r="E37" s="297"/>
      <c r="F37" s="297"/>
      <c r="G37" s="297"/>
    </row>
    <row r="38" spans="1:7" ht="12.75">
      <c r="A38" s="262"/>
      <c r="B38" s="299">
        <v>17</v>
      </c>
      <c r="C38" s="309" t="s">
        <v>142</v>
      </c>
      <c r="D38" s="308" t="s">
        <v>143</v>
      </c>
      <c r="E38" s="308" t="s">
        <v>144</v>
      </c>
      <c r="F38" s="308" t="s">
        <v>145</v>
      </c>
      <c r="G38" s="308" t="s">
        <v>146</v>
      </c>
    </row>
    <row r="39" spans="1:7" ht="12.75">
      <c r="A39" s="262"/>
      <c r="B39" s="298"/>
      <c r="C39" s="301"/>
      <c r="D39" s="297"/>
      <c r="E39" s="297"/>
      <c r="F39" s="297"/>
      <c r="G39" s="297"/>
    </row>
    <row r="40" spans="1:7" ht="12.75">
      <c r="A40" s="262"/>
      <c r="B40" s="299">
        <v>18</v>
      </c>
      <c r="C40" s="309" t="s">
        <v>147</v>
      </c>
      <c r="D40" s="308" t="s">
        <v>148</v>
      </c>
      <c r="E40" s="308" t="s">
        <v>149</v>
      </c>
      <c r="F40" s="308" t="s">
        <v>150</v>
      </c>
      <c r="G40" s="308" t="s">
        <v>151</v>
      </c>
    </row>
    <row r="41" spans="1:7" ht="12.75">
      <c r="A41" s="262"/>
      <c r="B41" s="298"/>
      <c r="C41" s="301"/>
      <c r="D41" s="297"/>
      <c r="E41" s="297"/>
      <c r="F41" s="297"/>
      <c r="G41" s="297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</sheetData>
  <sheetProtection/>
  <mergeCells count="135">
    <mergeCell ref="E40:E41"/>
    <mergeCell ref="F40:F41"/>
    <mergeCell ref="G40:G41"/>
    <mergeCell ref="A40:A41"/>
    <mergeCell ref="B40:B41"/>
    <mergeCell ref="C40:C41"/>
    <mergeCell ref="D40:D41"/>
    <mergeCell ref="E38:E39"/>
    <mergeCell ref="F38:F39"/>
    <mergeCell ref="G38:G39"/>
    <mergeCell ref="A38:A39"/>
    <mergeCell ref="B38:B39"/>
    <mergeCell ref="C38:C39"/>
    <mergeCell ref="D38:D39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26:F27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22:E23"/>
    <mergeCell ref="F22:F23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4:E15"/>
    <mergeCell ref="F14:F15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F10:F11"/>
    <mergeCell ref="G6:G7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E6:E7"/>
    <mergeCell ref="F6:F7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2011-06-15T13:52:37Z</cp:lastPrinted>
  <dcterms:created xsi:type="dcterms:W3CDTF">1996-10-08T23:32:33Z</dcterms:created>
  <dcterms:modified xsi:type="dcterms:W3CDTF">2011-06-15T15:59:00Z</dcterms:modified>
  <cp:category/>
  <cp:version/>
  <cp:contentType/>
  <cp:contentStatus/>
</cp:coreProperties>
</file>