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<sst xmlns="http://schemas.openxmlformats.org/spreadsheetml/2006/main" count="201" uniqueCount="84">
  <si>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</si>
  <si>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</si>
  <si>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</si>
  <si>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</si>
  <si>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</si>
  <si>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</si>
  <si>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</si>
  <si>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</si>
  <si>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</si>
  <si>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</si>
  <si>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</si>
  <si>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</si>
  <si>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</si>
  <si>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</si>
  <si>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</si>
  <si>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</si>
  <si>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</si>
  <si>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</si>
  <si>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</si>
  <si>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</si>
  <si>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</si>
  <si>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</si>
  <si>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</si>
  <si>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</si>
  <si>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</si>
  <si>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</si>
  <si>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</si>
  <si>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</si>
  <si>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</si>
  <si>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</si>
  <si>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</si>
  <si>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</si>
  <si>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</si>
  <si>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</si>
  <si>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</si>
  <si>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</si>
  <si>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</si>
  <si>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</si>
  <si>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</si>
  <si>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</si>
  <si>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</si>
  <si>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</si>
  <si>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</si>
  <si>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</si>
  <si>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</si>
  <si>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</si>
  <si>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</si>
  <si>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</si>
  <si>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</si>
  <si>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</si>
  <si>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</si>
  <si>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</si>
  <si>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</si>
  <si>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SAVCHUK Olesia</t>
  </si>
  <si>
    <t>UKR</t>
  </si>
  <si>
    <t>САВЧУК Олеся</t>
  </si>
  <si>
    <t>УКР</t>
  </si>
  <si>
    <t>STEFANOVA Kalina</t>
  </si>
  <si>
    <t>BGR</t>
  </si>
  <si>
    <t>СТЕФАНОВА  Калина</t>
  </si>
  <si>
    <t>БГР</t>
  </si>
  <si>
    <t>BINDER Irina</t>
  </si>
  <si>
    <t>RUS</t>
  </si>
  <si>
    <t>БИНДЕР Ирина</t>
  </si>
  <si>
    <t>РОС</t>
  </si>
  <si>
    <t>MORICH Diana</t>
  </si>
  <si>
    <t>SRB</t>
  </si>
  <si>
    <t>МОРИЧ Диана</t>
  </si>
  <si>
    <t>СРБ</t>
  </si>
  <si>
    <t>YURKO Tatiana</t>
  </si>
  <si>
    <t>MDA</t>
  </si>
  <si>
    <t>ЮРКО Татьяна</t>
  </si>
  <si>
    <t>МЛД</t>
  </si>
  <si>
    <t>MIKULIONYTE Ieva</t>
  </si>
  <si>
    <t>LTU</t>
  </si>
  <si>
    <t>МИКУЛЬОНИТЕ Иева</t>
  </si>
  <si>
    <t>ЛИТ</t>
  </si>
  <si>
    <t>ARKHIPAVA Anastasia</t>
  </si>
  <si>
    <t>BLR</t>
  </si>
  <si>
    <t>АРХИПОВА Анастасия</t>
  </si>
  <si>
    <t>БЛР</t>
  </si>
  <si>
    <t>Weight category 56 кg.                             Весовая категория  56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</si>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</sst>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vertical="center"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78" fontId="11" fillId="0" borderId="30" xfId="16" applyFont="1" applyBorder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3" borderId="0" xfId="15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29" fillId="4" borderId="38" xfId="15" applyFont="1" applyFill="1" applyBorder="1" applyAlignment="1" applyProtection="1">
      <alignment horizontal="center" vertical="center" wrapText="1"/>
      <protection/>
    </xf>
    <xf numFmtId="0" fontId="29" fillId="4" borderId="10" xfId="15" applyFont="1" applyFill="1" applyBorder="1" applyAlignment="1" applyProtection="1">
      <alignment horizontal="center" vertical="center" wrapText="1"/>
      <protection/>
    </xf>
    <xf numFmtId="0" fontId="29" fillId="4" borderId="39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0" fontId="32" fillId="5" borderId="33" xfId="0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2" fillId="0" borderId="0" xfId="15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30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30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8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9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8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9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34" fillId="0" borderId="38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9" xfId="15" applyNumberFormat="1" applyFont="1" applyFill="1" applyBorder="1" applyAlignment="1">
      <alignment horizontal="center" vertical="center" wrapText="1"/>
    </xf>
    <xf numFmtId="0" fontId="3" fillId="7" borderId="38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9" xfId="15" applyNumberFormat="1" applyFont="1" applyFill="1" applyBorder="1" applyAlignment="1">
      <alignment horizontal="center" vertical="center" wrapText="1"/>
    </xf>
    <xf numFmtId="0" fontId="4" fillId="0" borderId="38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9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6" fillId="6" borderId="47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9" fillId="8" borderId="3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31">
      <selection activeCell="A1" sqref="A1:H38"/>
    </sheetView>
  </sheetViews>
  <sheetFormatPr defaultColWidth="9.140625" defaultRowHeight="12.75"/>
  <sheetData>
    <row r="1" spans="1:8" ht="29.25" customHeight="1" thickBot="1">
      <c r="A1" s="152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3"/>
      <c r="C1" s="153"/>
      <c r="D1" s="153"/>
      <c r="E1" s="153"/>
      <c r="F1" s="153"/>
      <c r="G1" s="153"/>
      <c r="H1" s="154"/>
    </row>
    <row r="2" spans="1:8" ht="12.75">
      <c r="A2" s="155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5"/>
      <c r="C2" s="155"/>
      <c r="D2" s="155"/>
      <c r="E2" s="155"/>
      <c r="F2" s="155"/>
      <c r="G2" s="155"/>
      <c r="H2" s="155"/>
    </row>
    <row r="3" spans="1:8" ht="18">
      <c r="A3" s="156" t="s">
        <v>41</v>
      </c>
      <c r="B3" s="156"/>
      <c r="C3" s="156"/>
      <c r="D3" s="156"/>
      <c r="E3" s="156"/>
      <c r="F3" s="156"/>
      <c r="G3" s="156"/>
      <c r="H3" s="156"/>
    </row>
    <row r="4" spans="1:8" ht="30.75" customHeight="1">
      <c r="A4" s="149" t="str">
        <f>'пр.взв.'!A4</f>
        <v>Weight category 56 кg.                             Весовая категория  56  кг</v>
      </c>
      <c r="B4" s="149"/>
      <c r="C4" s="149"/>
      <c r="D4" s="149"/>
      <c r="E4" s="149"/>
      <c r="F4" s="149"/>
      <c r="G4" s="149"/>
      <c r="H4" s="149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4" t="s">
        <v>35</v>
      </c>
      <c r="B6" s="147" t="str">
        <f>VLOOKUP(J6,'пр.взв.'!B7:F22,2,FALSE)</f>
        <v>ARKHIPAVA Anastasia</v>
      </c>
      <c r="C6" s="147"/>
      <c r="D6" s="147"/>
      <c r="E6" s="147"/>
      <c r="F6" s="147"/>
      <c r="G6" s="147"/>
      <c r="H6" s="105">
        <f>VLOOKUP(J6,'пр.взв.'!B7:F22,3,FALSE)</f>
        <v>1987</v>
      </c>
      <c r="I6" s="75"/>
      <c r="J6" s="76">
        <f>'пр.хода'!I13</f>
        <v>7</v>
      </c>
    </row>
    <row r="7" spans="1:10" ht="18" customHeight="1">
      <c r="A7" s="145"/>
      <c r="B7" s="148" t="str">
        <f>VLOOKUP(J7,'пр.взв.'!B8:F23,2,FALSE)</f>
        <v>АРХИПОВА Анастасия</v>
      </c>
      <c r="C7" s="148"/>
      <c r="D7" s="148"/>
      <c r="E7" s="148"/>
      <c r="F7" s="148"/>
      <c r="G7" s="148"/>
      <c r="H7" s="106"/>
      <c r="I7" s="75"/>
      <c r="J7" s="76" t="s">
        <v>51</v>
      </c>
    </row>
    <row r="8" spans="1:10" ht="18" customHeight="1">
      <c r="A8" s="145"/>
      <c r="B8" s="169" t="str">
        <f>VLOOKUP(J6,'пр.взв.'!B7:F22,4,FALSE)</f>
        <v>BLR</v>
      </c>
      <c r="C8" s="169"/>
      <c r="D8" s="169"/>
      <c r="E8" s="169"/>
      <c r="F8" s="169"/>
      <c r="G8" s="169"/>
      <c r="H8" s="170"/>
      <c r="I8" s="75"/>
      <c r="J8" s="76"/>
    </row>
    <row r="9" spans="1:10" ht="18.75" customHeight="1" thickBot="1">
      <c r="A9" s="146"/>
      <c r="B9" s="150" t="str">
        <f>VLOOKUP(J7,'пр.взв.'!B8:F23,4,FALSE)</f>
        <v>БЛР</v>
      </c>
      <c r="C9" s="150"/>
      <c r="D9" s="150"/>
      <c r="E9" s="150"/>
      <c r="F9" s="150"/>
      <c r="G9" s="150"/>
      <c r="H9" s="151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6" t="s">
        <v>36</v>
      </c>
      <c r="B11" s="147" t="str">
        <f>VLOOKUP(J11,'пр.взв.'!B2:F27,2,FALSE)</f>
        <v>STEFANOVA Kalina</v>
      </c>
      <c r="C11" s="147"/>
      <c r="D11" s="147"/>
      <c r="E11" s="147"/>
      <c r="F11" s="147"/>
      <c r="G11" s="147"/>
      <c r="H11" s="105">
        <f>VLOOKUP(J11,'пр.взв.'!B2:F27,3,FALSE)</f>
        <v>1989</v>
      </c>
      <c r="I11" s="75"/>
      <c r="J11" s="76">
        <f>'пр.хода'!L7</f>
        <v>2</v>
      </c>
    </row>
    <row r="12" spans="1:10" ht="18" customHeight="1">
      <c r="A12" s="167"/>
      <c r="B12" s="148" t="str">
        <f>VLOOKUP(J12,'пр.взв.'!B3:F28,2,FALSE)</f>
        <v>СТЕФАНОВА  Калина</v>
      </c>
      <c r="C12" s="148"/>
      <c r="D12" s="148"/>
      <c r="E12" s="148"/>
      <c r="F12" s="148"/>
      <c r="G12" s="148"/>
      <c r="H12" s="106"/>
      <c r="I12" s="75"/>
      <c r="J12" s="76" t="s">
        <v>46</v>
      </c>
    </row>
    <row r="13" spans="1:10" ht="18" customHeight="1">
      <c r="A13" s="167"/>
      <c r="B13" s="169" t="str">
        <f>VLOOKUP(J11,'пр.взв.'!B2:F27,4,FALSE)</f>
        <v>BGR</v>
      </c>
      <c r="C13" s="169"/>
      <c r="D13" s="169"/>
      <c r="E13" s="169"/>
      <c r="F13" s="169"/>
      <c r="G13" s="169"/>
      <c r="H13" s="170"/>
      <c r="I13" s="75"/>
      <c r="J13" s="76"/>
    </row>
    <row r="14" spans="1:10" ht="18.75" customHeight="1" thickBot="1">
      <c r="A14" s="168"/>
      <c r="B14" s="150" t="str">
        <f>VLOOKUP(J12,'пр.взв.'!B3:F28,4,FALSE)</f>
        <v>БГР</v>
      </c>
      <c r="C14" s="150"/>
      <c r="D14" s="150"/>
      <c r="E14" s="150"/>
      <c r="F14" s="150"/>
      <c r="G14" s="150"/>
      <c r="H14" s="151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3" t="s">
        <v>37</v>
      </c>
      <c r="B16" s="147" t="str">
        <f>VLOOKUP(J16,'пр.взв.'!B1:F32,2,FALSE)</f>
        <v>BINDER Irina</v>
      </c>
      <c r="C16" s="147"/>
      <c r="D16" s="147"/>
      <c r="E16" s="147"/>
      <c r="F16" s="147"/>
      <c r="G16" s="147"/>
      <c r="H16" s="105">
        <f>VLOOKUP(J16,'пр.взв.'!B1:F32,3,FALSE)</f>
        <v>1988</v>
      </c>
      <c r="I16" s="75"/>
      <c r="J16" s="76">
        <f>'пр.хода'!C28</f>
        <v>3</v>
      </c>
    </row>
    <row r="17" spans="1:10" ht="18" customHeight="1">
      <c r="A17" s="164"/>
      <c r="B17" s="148" t="str">
        <f>VLOOKUP(J17,'пр.взв.'!B2:F33,2,FALSE)</f>
        <v>БИНДЕР Ирина</v>
      </c>
      <c r="C17" s="148"/>
      <c r="D17" s="148"/>
      <c r="E17" s="148"/>
      <c r="F17" s="148"/>
      <c r="G17" s="148"/>
      <c r="H17" s="106"/>
      <c r="I17" s="75"/>
      <c r="J17" s="76" t="s">
        <v>47</v>
      </c>
    </row>
    <row r="18" spans="1:10" ht="18" customHeight="1">
      <c r="A18" s="164"/>
      <c r="B18" s="169" t="str">
        <f>VLOOKUP(J16,'пр.взв.'!B1:F32,4,FALSE)</f>
        <v>RUS</v>
      </c>
      <c r="C18" s="169"/>
      <c r="D18" s="169"/>
      <c r="E18" s="169"/>
      <c r="F18" s="169"/>
      <c r="G18" s="169"/>
      <c r="H18" s="170"/>
      <c r="I18" s="75"/>
      <c r="J18" s="76"/>
    </row>
    <row r="19" spans="1:10" ht="18.75" customHeight="1" thickBot="1">
      <c r="A19" s="165"/>
      <c r="B19" s="150" t="str">
        <f>VLOOKUP(J17,'пр.взв.'!B2:F33,4,FALSE)</f>
        <v>РОС</v>
      </c>
      <c r="C19" s="150"/>
      <c r="D19" s="150"/>
      <c r="E19" s="150"/>
      <c r="F19" s="150"/>
      <c r="G19" s="150"/>
      <c r="H19" s="151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3" t="s">
        <v>37</v>
      </c>
      <c r="B21" s="147" t="str">
        <f>VLOOKUP(J21,'пр.взв.'!B2:F37,2,FALSE)</f>
        <v>MORICH Diana</v>
      </c>
      <c r="C21" s="147"/>
      <c r="D21" s="147"/>
      <c r="E21" s="147"/>
      <c r="F21" s="147"/>
      <c r="G21" s="147"/>
      <c r="H21" s="105">
        <f>VLOOKUP(J21,'пр.взв.'!B2:F37,3,FALSE)</f>
        <v>1988</v>
      </c>
      <c r="I21" s="75"/>
      <c r="J21" s="76">
        <f>'пр.хода'!J28</f>
        <v>4</v>
      </c>
    </row>
    <row r="22" spans="1:10" ht="18" customHeight="1">
      <c r="A22" s="164"/>
      <c r="B22" s="148" t="str">
        <f>VLOOKUP(J22,'пр.взв.'!B3:F38,2,FALSE)</f>
        <v>МОРИЧ Диана</v>
      </c>
      <c r="C22" s="148"/>
      <c r="D22" s="148"/>
      <c r="E22" s="148"/>
      <c r="F22" s="148"/>
      <c r="G22" s="148"/>
      <c r="H22" s="106"/>
      <c r="I22" s="75"/>
      <c r="J22" s="76" t="s">
        <v>48</v>
      </c>
    </row>
    <row r="23" spans="1:9" ht="18" customHeight="1">
      <c r="A23" s="164"/>
      <c r="B23" s="169" t="str">
        <f>VLOOKUP(J21,'пр.взв.'!B2:F37,4,FALSE)</f>
        <v>SRB</v>
      </c>
      <c r="C23" s="169"/>
      <c r="D23" s="169"/>
      <c r="E23" s="169"/>
      <c r="F23" s="169"/>
      <c r="G23" s="169"/>
      <c r="H23" s="170"/>
      <c r="I23" s="75"/>
    </row>
    <row r="24" spans="1:9" ht="18.75" customHeight="1" thickBot="1">
      <c r="A24" s="165"/>
      <c r="B24" s="150" t="str">
        <f>VLOOKUP(J22,'пр.взв.'!B3:F38,4,FALSE)</f>
        <v>СРБ</v>
      </c>
      <c r="C24" s="150"/>
      <c r="D24" s="150"/>
      <c r="E24" s="150"/>
      <c r="F24" s="150"/>
      <c r="G24" s="150"/>
      <c r="H24" s="151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7"/>
      <c r="B28" s="158"/>
      <c r="C28" s="158"/>
      <c r="D28" s="158"/>
      <c r="E28" s="158"/>
      <c r="F28" s="158"/>
      <c r="G28" s="158"/>
      <c r="H28" s="159"/>
    </row>
    <row r="29" spans="1:8" ht="13.5" thickBot="1">
      <c r="A29" s="160"/>
      <c r="B29" s="161"/>
      <c r="C29" s="161"/>
      <c r="D29" s="161"/>
      <c r="E29" s="161"/>
      <c r="F29" s="161"/>
      <c r="G29" s="161"/>
      <c r="H29" s="16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2">
      <selection activeCell="A2" sqref="A2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5" t="s">
        <v>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2:11" ht="53.25" customHeight="1">
      <c r="B2" s="124"/>
      <c r="C2" s="124"/>
      <c r="D2" s="171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71"/>
      <c r="F2" s="171"/>
      <c r="G2" s="171"/>
      <c r="H2" s="171"/>
      <c r="I2" s="171"/>
      <c r="J2" s="171"/>
      <c r="K2" s="124"/>
    </row>
    <row r="3" spans="1:11" ht="18" customHeight="1">
      <c r="A3" s="134" t="str">
        <f>'пр.взв.'!A4</f>
        <v>Weight category 56 кg.                             Весовая категория  56  кг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7.75" customHeight="1" hidden="1" thickBot="1">
      <c r="A4" s="197" t="s">
        <v>38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0">
        <v>1</v>
      </c>
      <c r="B6" s="183">
        <f>'пр.хода'!A26</f>
        <v>3</v>
      </c>
      <c r="C6" s="185" t="s">
        <v>21</v>
      </c>
      <c r="D6" s="187" t="str">
        <f>VLOOKUP(B6,'пр.взв.'!B7:E22,2,FALSE)</f>
        <v>BINDER Irina</v>
      </c>
      <c r="E6" s="173">
        <f>VLOOKUP(B6,'пр.взв.'!B7:E22,3,FALSE)</f>
        <v>1988</v>
      </c>
      <c r="F6" s="175" t="str">
        <f>VLOOKUP(B6,'пр.взв.'!B7:E22,4,FALSE)</f>
        <v>RUS</v>
      </c>
      <c r="G6" s="136"/>
      <c r="H6" s="135"/>
      <c r="I6" s="136"/>
      <c r="J6" s="135"/>
      <c r="K6" s="59" t="s">
        <v>24</v>
      </c>
    </row>
    <row r="7" spans="1:11" ht="19.5" customHeight="1" hidden="1" thickBot="1">
      <c r="A7" s="181"/>
      <c r="B7" s="184"/>
      <c r="C7" s="186"/>
      <c r="D7" s="188"/>
      <c r="E7" s="174"/>
      <c r="F7" s="176"/>
      <c r="G7" s="137"/>
      <c r="H7" s="133"/>
      <c r="I7" s="137"/>
      <c r="J7" s="133"/>
      <c r="K7" s="60" t="s">
        <v>2</v>
      </c>
    </row>
    <row r="8" spans="1:11" ht="19.5" customHeight="1" hidden="1">
      <c r="A8" s="181"/>
      <c r="B8" s="183">
        <f>'пр.хода'!A30</f>
        <v>1</v>
      </c>
      <c r="C8" s="189" t="s">
        <v>22</v>
      </c>
      <c r="D8" s="191" t="str">
        <f>VLOOKUP(B8,'пр.взв.'!B7:E22,2,FALSE)</f>
        <v>SAVCHUK Olesia</v>
      </c>
      <c r="E8" s="177">
        <f>VLOOKUP(B8,'пр.взв.'!B7:E22,3,FALSE)</f>
        <v>1982</v>
      </c>
      <c r="F8" s="178" t="str">
        <f>VLOOKUP(B8,'пр.взв.'!B7:E22,4,FALSE)</f>
        <v>UKR</v>
      </c>
      <c r="G8" s="179"/>
      <c r="H8" s="135"/>
      <c r="I8" s="136"/>
      <c r="J8" s="135"/>
      <c r="K8" s="60" t="s">
        <v>25</v>
      </c>
    </row>
    <row r="9" spans="1:11" ht="19.5" customHeight="1" hidden="1" thickBot="1">
      <c r="A9" s="182"/>
      <c r="B9" s="184"/>
      <c r="C9" s="190"/>
      <c r="D9" s="192"/>
      <c r="E9" s="174"/>
      <c r="F9" s="176"/>
      <c r="G9" s="137"/>
      <c r="H9" s="133"/>
      <c r="I9" s="137"/>
      <c r="J9" s="133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0">
        <v>2</v>
      </c>
      <c r="B12" s="183">
        <f>'пр.хода'!F26</f>
        <v>6</v>
      </c>
      <c r="C12" s="185" t="s">
        <v>21</v>
      </c>
      <c r="D12" s="187" t="str">
        <f>VLOOKUP(B12,'пр.взв.'!B7:E22,2,FALSE)</f>
        <v>MIKULIONYTE Ieva</v>
      </c>
      <c r="E12" s="173">
        <f>VLOOKUP(B12,'пр.взв.'!B7:E22,3,FALSE)</f>
        <v>1991</v>
      </c>
      <c r="F12" s="173" t="str">
        <f>VLOOKUP(B12,'пр.взв.'!B7:E22,4,FALSE)</f>
        <v>LTU</v>
      </c>
      <c r="G12" s="136"/>
      <c r="H12" s="135"/>
      <c r="I12" s="136"/>
      <c r="J12" s="135"/>
      <c r="K12" s="59" t="s">
        <v>24</v>
      </c>
    </row>
    <row r="13" spans="1:11" ht="19.5" customHeight="1" hidden="1" thickBot="1">
      <c r="A13" s="181"/>
      <c r="B13" s="184"/>
      <c r="C13" s="186"/>
      <c r="D13" s="188"/>
      <c r="E13" s="174"/>
      <c r="F13" s="174"/>
      <c r="G13" s="137"/>
      <c r="H13" s="133"/>
      <c r="I13" s="137"/>
      <c r="J13" s="133"/>
      <c r="K13" s="60" t="s">
        <v>2</v>
      </c>
    </row>
    <row r="14" spans="1:11" ht="19.5" customHeight="1" hidden="1">
      <c r="A14" s="181"/>
      <c r="B14" s="183">
        <f>'пр.хода'!F30</f>
        <v>4</v>
      </c>
      <c r="C14" s="189" t="s">
        <v>22</v>
      </c>
      <c r="D14" s="194" t="str">
        <f>VLOOKUP(B14,'пр.взв.'!B7:E22,2,FALSE)</f>
        <v>MORICH Diana</v>
      </c>
      <c r="E14" s="177">
        <f>VLOOKUP(B14,'пр.взв.'!B7:E22,3,FALSE)</f>
        <v>1988</v>
      </c>
      <c r="F14" s="177" t="str">
        <f>VLOOKUP(B14,'пр.взв.'!B7:E22,4,FALSE)</f>
        <v>SRB</v>
      </c>
      <c r="G14" s="179"/>
      <c r="H14" s="135"/>
      <c r="I14" s="136"/>
      <c r="J14" s="135"/>
      <c r="K14" s="60" t="s">
        <v>25</v>
      </c>
    </row>
    <row r="15" spans="1:11" ht="19.5" customHeight="1" hidden="1" thickBot="1">
      <c r="A15" s="182"/>
      <c r="B15" s="184"/>
      <c r="C15" s="190"/>
      <c r="D15" s="188"/>
      <c r="E15" s="174"/>
      <c r="F15" s="174"/>
      <c r="G15" s="137"/>
      <c r="H15" s="133"/>
      <c r="I15" s="137"/>
      <c r="J15" s="133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3" t="s">
        <v>23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0"/>
      <c r="B19" s="183">
        <f>'пр.хода'!G8</f>
        <v>7</v>
      </c>
      <c r="C19" s="185" t="s">
        <v>21</v>
      </c>
      <c r="D19" s="187" t="str">
        <f>VLOOKUP(B19,'пр.взв.'!B7:E22,2,FALSE)</f>
        <v>ARKHIPAVA Anastasia</v>
      </c>
      <c r="E19" s="173">
        <f>VLOOKUP(B19,'пр.взв.'!B7:E22,3,FALSE)</f>
        <v>1987</v>
      </c>
      <c r="F19" s="173" t="str">
        <f>VLOOKUP(B19,'пр.взв.'!B7:E22,4,FALSE)</f>
        <v>BLR</v>
      </c>
      <c r="G19" s="136"/>
      <c r="H19" s="135"/>
      <c r="I19" s="136"/>
      <c r="J19" s="135"/>
      <c r="K19" s="59" t="s">
        <v>24</v>
      </c>
    </row>
    <row r="20" spans="1:11" ht="19.5" customHeight="1" thickBot="1">
      <c r="A20" s="181"/>
      <c r="B20" s="184"/>
      <c r="C20" s="186"/>
      <c r="D20" s="188"/>
      <c r="E20" s="174"/>
      <c r="F20" s="174"/>
      <c r="G20" s="137"/>
      <c r="H20" s="133"/>
      <c r="I20" s="137"/>
      <c r="J20" s="133"/>
      <c r="K20" s="60" t="s">
        <v>2</v>
      </c>
    </row>
    <row r="21" spans="1:11" ht="19.5" customHeight="1">
      <c r="A21" s="181"/>
      <c r="B21" s="183">
        <f>'пр.хода'!G18</f>
        <v>2</v>
      </c>
      <c r="C21" s="189" t="s">
        <v>22</v>
      </c>
      <c r="D21" s="194" t="str">
        <f>VLOOKUP(B21,'пр.взв.'!B7:E22,2,FALSE)</f>
        <v>STEFANOVA Kalina</v>
      </c>
      <c r="E21" s="177">
        <f>VLOOKUP(B21,'пр.взв.'!B7:E22,3,FALSE)</f>
        <v>1989</v>
      </c>
      <c r="F21" s="177" t="str">
        <f>VLOOKUP(B21,'пр.взв.'!B7:E22,4,FALSE)</f>
        <v>BGR</v>
      </c>
      <c r="G21" s="179"/>
      <c r="H21" s="135"/>
      <c r="I21" s="136"/>
      <c r="J21" s="135"/>
      <c r="K21" s="60" t="s">
        <v>25</v>
      </c>
    </row>
    <row r="22" spans="1:11" ht="19.5" customHeight="1" thickBot="1">
      <c r="A22" s="182"/>
      <c r="B22" s="184"/>
      <c r="C22" s="190"/>
      <c r="D22" s="188"/>
      <c r="E22" s="174"/>
      <c r="F22" s="174"/>
      <c r="G22" s="137"/>
      <c r="H22" s="133"/>
      <c r="I22" s="137"/>
      <c r="J22" s="133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38" t="str">
        <f>'[1]реквизиты'!$G$8</f>
        <v>A. Sheyko</v>
      </c>
      <c r="I24" s="138"/>
      <c r="J24" s="13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38" t="str">
        <f>'[1]реквизиты'!$G$10</f>
        <v>R. Zakirov</v>
      </c>
      <c r="I26" s="138"/>
      <c r="J26" s="138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A7" sqref="A7:A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2" t="s">
        <v>12</v>
      </c>
      <c r="B1" s="202"/>
      <c r="C1" s="202"/>
      <c r="D1" s="202"/>
      <c r="E1" s="202"/>
      <c r="F1" s="202"/>
    </row>
    <row r="2" spans="1:6" ht="28.5" customHeight="1">
      <c r="A2" s="201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01"/>
      <c r="C2" s="201"/>
      <c r="D2" s="201"/>
      <c r="E2" s="201"/>
      <c r="F2" s="201"/>
    </row>
    <row r="3" spans="1:10" ht="17.25" customHeight="1">
      <c r="A3" s="20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3"/>
      <c r="C3" s="203"/>
      <c r="D3" s="203"/>
      <c r="E3" s="203"/>
      <c r="F3" s="203"/>
      <c r="G3" s="11"/>
      <c r="H3" s="11"/>
      <c r="I3" s="11"/>
      <c r="J3" s="12"/>
    </row>
    <row r="4" spans="1:10" ht="21.75" customHeight="1" thickBot="1">
      <c r="A4" s="205" t="s">
        <v>81</v>
      </c>
      <c r="B4" s="205"/>
      <c r="C4" s="205"/>
      <c r="D4" s="205"/>
      <c r="E4" s="205"/>
      <c r="F4" s="205"/>
      <c r="G4" s="11"/>
      <c r="H4" s="11"/>
      <c r="I4" s="11"/>
      <c r="J4" s="12"/>
    </row>
    <row r="5" spans="1:6" ht="12.75" customHeight="1">
      <c r="A5" s="206" t="s">
        <v>5</v>
      </c>
      <c r="B5" s="208" t="s">
        <v>6</v>
      </c>
      <c r="C5" s="206" t="s">
        <v>7</v>
      </c>
      <c r="D5" s="206" t="s">
        <v>32</v>
      </c>
      <c r="E5" s="206" t="s">
        <v>9</v>
      </c>
      <c r="F5" s="206" t="s">
        <v>10</v>
      </c>
    </row>
    <row r="6" spans="1:6" ht="12.75" customHeight="1" thickBot="1">
      <c r="A6" s="207" t="s">
        <v>5</v>
      </c>
      <c r="B6" s="209"/>
      <c r="C6" s="207" t="s">
        <v>7</v>
      </c>
      <c r="D6" s="207" t="s">
        <v>8</v>
      </c>
      <c r="E6" s="207" t="s">
        <v>9</v>
      </c>
      <c r="F6" s="207" t="s">
        <v>10</v>
      </c>
    </row>
    <row r="7" spans="1:6" ht="12.75" customHeight="1">
      <c r="A7" s="198">
        <v>1</v>
      </c>
      <c r="B7" s="85">
        <v>1</v>
      </c>
      <c r="C7" s="126" t="s">
        <v>53</v>
      </c>
      <c r="D7" s="89">
        <v>1982</v>
      </c>
      <c r="E7" s="89" t="s">
        <v>54</v>
      </c>
      <c r="F7" s="204"/>
    </row>
    <row r="8" spans="1:6" ht="12.75" customHeight="1">
      <c r="A8" s="199"/>
      <c r="B8" s="84" t="s">
        <v>45</v>
      </c>
      <c r="C8" s="127" t="s">
        <v>55</v>
      </c>
      <c r="D8" s="83"/>
      <c r="E8" s="83" t="s">
        <v>56</v>
      </c>
      <c r="F8" s="204"/>
    </row>
    <row r="9" spans="1:6" ht="12.75" customHeight="1">
      <c r="A9" s="200">
        <v>19</v>
      </c>
      <c r="B9" s="85">
        <v>2</v>
      </c>
      <c r="C9" s="126" t="s">
        <v>57</v>
      </c>
      <c r="D9" s="89">
        <v>1989</v>
      </c>
      <c r="E9" s="89" t="s">
        <v>58</v>
      </c>
      <c r="F9" s="204"/>
    </row>
    <row r="10" spans="1:6" ht="12.75" customHeight="1">
      <c r="A10" s="199"/>
      <c r="B10" s="84" t="s">
        <v>46</v>
      </c>
      <c r="C10" s="127" t="s">
        <v>59</v>
      </c>
      <c r="D10" s="83"/>
      <c r="E10" s="83" t="s">
        <v>60</v>
      </c>
      <c r="F10" s="204"/>
    </row>
    <row r="11" spans="1:6" ht="12.75" customHeight="1">
      <c r="A11" s="200">
        <v>22</v>
      </c>
      <c r="B11" s="85">
        <v>3</v>
      </c>
      <c r="C11" s="126" t="s">
        <v>61</v>
      </c>
      <c r="D11" s="89">
        <v>1988</v>
      </c>
      <c r="E11" s="89" t="s">
        <v>62</v>
      </c>
      <c r="F11" s="204"/>
    </row>
    <row r="12" spans="1:6" ht="15" customHeight="1">
      <c r="A12" s="199">
        <v>22</v>
      </c>
      <c r="B12" s="84" t="s">
        <v>47</v>
      </c>
      <c r="C12" s="127" t="s">
        <v>63</v>
      </c>
      <c r="D12" s="83"/>
      <c r="E12" s="125" t="s">
        <v>64</v>
      </c>
      <c r="F12" s="204"/>
    </row>
    <row r="13" spans="1:6" ht="12.75" customHeight="1">
      <c r="A13" s="200">
        <v>37</v>
      </c>
      <c r="B13" s="85">
        <v>4</v>
      </c>
      <c r="C13" s="126" t="s">
        <v>65</v>
      </c>
      <c r="D13" s="89">
        <v>1988</v>
      </c>
      <c r="E13" s="89" t="s">
        <v>66</v>
      </c>
      <c r="F13" s="204"/>
    </row>
    <row r="14" spans="1:6" ht="15" customHeight="1">
      <c r="A14" s="199">
        <v>37</v>
      </c>
      <c r="B14" s="84" t="s">
        <v>48</v>
      </c>
      <c r="C14" s="127" t="s">
        <v>67</v>
      </c>
      <c r="D14" s="83"/>
      <c r="E14" s="83" t="s">
        <v>68</v>
      </c>
      <c r="F14" s="204"/>
    </row>
    <row r="15" spans="1:6" ht="15" customHeight="1">
      <c r="A15" s="200">
        <v>39</v>
      </c>
      <c r="B15" s="85">
        <v>5</v>
      </c>
      <c r="C15" s="126" t="s">
        <v>69</v>
      </c>
      <c r="D15" s="89">
        <v>1989</v>
      </c>
      <c r="E15" s="89" t="s">
        <v>70</v>
      </c>
      <c r="F15" s="204"/>
    </row>
    <row r="16" spans="1:6" ht="15.75" customHeight="1">
      <c r="A16" s="199">
        <v>39</v>
      </c>
      <c r="B16" s="84" t="s">
        <v>49</v>
      </c>
      <c r="C16" s="127" t="s">
        <v>71</v>
      </c>
      <c r="D16" s="83"/>
      <c r="E16" s="83" t="s">
        <v>72</v>
      </c>
      <c r="F16" s="204"/>
    </row>
    <row r="17" spans="1:6" ht="12.75" customHeight="1">
      <c r="A17" s="200">
        <v>42</v>
      </c>
      <c r="B17" s="85">
        <v>6</v>
      </c>
      <c r="C17" s="126" t="s">
        <v>73</v>
      </c>
      <c r="D17" s="89">
        <v>1991</v>
      </c>
      <c r="E17" s="89" t="s">
        <v>74</v>
      </c>
      <c r="F17" s="204"/>
    </row>
    <row r="18" spans="1:6" ht="15" customHeight="1">
      <c r="A18" s="199">
        <v>42</v>
      </c>
      <c r="B18" s="84" t="s">
        <v>50</v>
      </c>
      <c r="C18" s="127" t="s">
        <v>75</v>
      </c>
      <c r="D18" s="83"/>
      <c r="E18" s="83" t="s">
        <v>76</v>
      </c>
      <c r="F18" s="204"/>
    </row>
    <row r="19" spans="1:6" ht="12.75" customHeight="1">
      <c r="A19" s="200">
        <v>48</v>
      </c>
      <c r="B19" s="85">
        <v>7</v>
      </c>
      <c r="C19" s="126" t="s">
        <v>77</v>
      </c>
      <c r="D19" s="89">
        <v>1987</v>
      </c>
      <c r="E19" s="89" t="s">
        <v>78</v>
      </c>
      <c r="F19" s="204"/>
    </row>
    <row r="20" spans="1:6" ht="15" customHeight="1">
      <c r="A20" s="199">
        <v>48</v>
      </c>
      <c r="B20" s="84" t="s">
        <v>51</v>
      </c>
      <c r="C20" s="127" t="s">
        <v>79</v>
      </c>
      <c r="D20" s="83"/>
      <c r="E20" s="83" t="s">
        <v>80</v>
      </c>
      <c r="F20" s="204"/>
    </row>
    <row r="21" spans="1:6" ht="12.75" customHeight="1">
      <c r="A21" s="131"/>
      <c r="B21" s="85">
        <v>8</v>
      </c>
      <c r="C21" s="88"/>
      <c r="D21" s="89"/>
      <c r="E21" s="89"/>
      <c r="F21" s="204"/>
    </row>
    <row r="22" spans="1:6" ht="15" customHeight="1">
      <c r="A22" s="132"/>
      <c r="B22" s="84" t="s">
        <v>52</v>
      </c>
      <c r="C22" s="90"/>
      <c r="D22" s="83"/>
      <c r="E22" s="83"/>
      <c r="F22" s="204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F5:F6"/>
    <mergeCell ref="A5:A6"/>
    <mergeCell ref="B5:B6"/>
    <mergeCell ref="C5:C6"/>
    <mergeCell ref="D5:D6"/>
    <mergeCell ref="F21:F22"/>
    <mergeCell ref="F19:F20"/>
    <mergeCell ref="F17:F18"/>
    <mergeCell ref="F15:F16"/>
    <mergeCell ref="A19:A20"/>
    <mergeCell ref="A2:F2"/>
    <mergeCell ref="A1:F1"/>
    <mergeCell ref="A3:F3"/>
    <mergeCell ref="F7:F8"/>
    <mergeCell ref="F11:F12"/>
    <mergeCell ref="F9:F10"/>
    <mergeCell ref="F13:F14"/>
    <mergeCell ref="A4:F4"/>
    <mergeCell ref="E5:E6"/>
    <mergeCell ref="A7:A8"/>
    <mergeCell ref="A13:A14"/>
    <mergeCell ref="A15:A16"/>
    <mergeCell ref="A17:A18"/>
    <mergeCell ref="A9:A10"/>
    <mergeCell ref="A11:A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27"/>
      <c r="E1" s="227"/>
      <c r="F1" s="227"/>
      <c r="G1" s="227"/>
      <c r="H1" s="227"/>
      <c r="I1" s="227"/>
      <c r="J1" s="228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9">
        <f>HYPERLINK('[2]ИТ.ПР'!$A$8)</f>
      </c>
      <c r="D2" s="229"/>
      <c r="E2" s="229"/>
      <c r="F2" s="229"/>
      <c r="G2" s="229"/>
      <c r="H2" s="229"/>
      <c r="I2" s="229"/>
      <c r="J2" s="229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30" t="str">
        <f>HYPERLINK('пр.взв.'!A4)</f>
        <v>Weight category 56 кg.                             Весовая категория  56  кг</v>
      </c>
      <c r="D3" s="231"/>
      <c r="E3" s="231"/>
      <c r="F3" s="231"/>
      <c r="G3" s="231"/>
      <c r="H3" s="231"/>
      <c r="I3" s="231"/>
      <c r="J3" s="232"/>
      <c r="K3" s="41"/>
      <c r="L3" s="41"/>
      <c r="M3" s="41"/>
    </row>
    <row r="4" spans="1:13" ht="16.5" thickBot="1">
      <c r="A4" s="225" t="s">
        <v>0</v>
      </c>
      <c r="B4" s="225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7">
        <v>1</v>
      </c>
      <c r="B5" s="219" t="str">
        <f>VLOOKUP(A5,'пр.взв.'!B7:C22,2,FALSE)</f>
        <v>SAVCHUK Olesia</v>
      </c>
      <c r="C5" s="221">
        <f>VLOOKUP(B5,'пр.взв.'!C7:D22,2,FALSE)</f>
        <v>1982</v>
      </c>
      <c r="D5" s="223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8"/>
      <c r="B6" s="220"/>
      <c r="C6" s="222"/>
      <c r="D6" s="224"/>
      <c r="E6" s="233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0">
        <v>5</v>
      </c>
      <c r="B7" s="212" t="str">
        <f>VLOOKUP(A7,'пр.взв.'!B9:C24,2,FALSE)</f>
        <v>YURKO Tatiana</v>
      </c>
      <c r="C7" s="214">
        <f>VLOOKUP(B7,'пр.взв.'!C9:D24,2,FALSE)</f>
        <v>1989</v>
      </c>
      <c r="D7" s="216" t="str">
        <f>VLOOKUP(A7,'пр.взв.'!B5:E20,4,FALSE)</f>
        <v>MDA</v>
      </c>
      <c r="E7" s="234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8"/>
      <c r="B8" s="220"/>
      <c r="C8" s="222"/>
      <c r="D8" s="215"/>
      <c r="E8" s="20"/>
      <c r="F8" s="22"/>
      <c r="G8" s="233"/>
      <c r="H8" s="26"/>
      <c r="I8" s="20"/>
      <c r="J8" s="20"/>
      <c r="K8" s="20"/>
      <c r="L8" s="20"/>
      <c r="M8" s="20"/>
    </row>
    <row r="9" spans="1:13" ht="15" customHeight="1" thickBot="1">
      <c r="A9" s="217">
        <v>3</v>
      </c>
      <c r="B9" s="219" t="str">
        <f>VLOOKUP(A9,'пр.взв.'!B11:C26,2,FALSE)</f>
        <v>BINDER Irina</v>
      </c>
      <c r="C9" s="221">
        <f>VLOOKUP(B9,'пр.взв.'!C11:D26,2,FALSE)</f>
        <v>1988</v>
      </c>
      <c r="D9" s="223" t="str">
        <f>VLOOKUP(A9,'пр.взв.'!B5:E20,4,FALSE)</f>
        <v>RUS</v>
      </c>
      <c r="E9" s="20"/>
      <c r="F9" s="22"/>
      <c r="G9" s="234"/>
      <c r="H9" s="2"/>
      <c r="I9" s="24"/>
      <c r="J9" s="22"/>
      <c r="K9" s="20"/>
      <c r="L9" s="20"/>
      <c r="M9" s="20"/>
    </row>
    <row r="10" spans="1:13" ht="15" customHeight="1">
      <c r="A10" s="218"/>
      <c r="B10" s="220"/>
      <c r="C10" s="222"/>
      <c r="D10" s="224"/>
      <c r="E10" s="233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0">
        <v>7</v>
      </c>
      <c r="B11" s="212" t="str">
        <f>VLOOKUP(A11,'пр.взв.'!B13:C28,2,FALSE)</f>
        <v>ARKHIPAVA Anastasia</v>
      </c>
      <c r="C11" s="214">
        <f>VLOOKUP(B11,'пр.взв.'!C13:D28,2,FALSE)</f>
        <v>1987</v>
      </c>
      <c r="D11" s="216" t="str">
        <f>VLOOKUP(A11,'пр.взв.'!B5:E20,4,FALSE)</f>
        <v>BLR</v>
      </c>
      <c r="E11" s="234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1"/>
      <c r="B12" s="213"/>
      <c r="C12" s="215"/>
      <c r="D12" s="21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3"/>
      <c r="J14" s="33"/>
      <c r="K14" s="23"/>
      <c r="L14" s="23"/>
      <c r="M14" s="20"/>
    </row>
    <row r="15" spans="1:10" ht="15" customHeight="1" thickBot="1">
      <c r="A15" s="225" t="s">
        <v>3</v>
      </c>
      <c r="B15" s="225"/>
      <c r="C15" s="70"/>
      <c r="D15" s="70"/>
      <c r="E15" s="20"/>
      <c r="F15" s="20"/>
      <c r="G15" s="20"/>
      <c r="H15" s="20"/>
      <c r="I15" s="234"/>
      <c r="J15" s="2"/>
    </row>
    <row r="16" spans="1:10" ht="15" customHeight="1" thickBot="1">
      <c r="A16" s="217">
        <v>2</v>
      </c>
      <c r="B16" s="219" t="str">
        <f>VLOOKUP(A16,'пр.взв.'!B7:C22,2,FALSE)</f>
        <v>STEFANOVA Kalina</v>
      </c>
      <c r="C16" s="221">
        <f>VLOOKUP(B16,'пр.взв.'!C7:D22,2,FALSE)</f>
        <v>1989</v>
      </c>
      <c r="D16" s="223" t="str">
        <f>VLOOKUP(A16,'пр.взв.'!B6:E21,4,FALSE)</f>
        <v>BGR</v>
      </c>
      <c r="E16" s="20"/>
      <c r="F16" s="20"/>
      <c r="G16" s="20"/>
      <c r="H16" s="20"/>
      <c r="I16" s="30"/>
      <c r="J16" s="2"/>
    </row>
    <row r="17" spans="1:10" ht="15" customHeight="1">
      <c r="A17" s="218"/>
      <c r="B17" s="220"/>
      <c r="C17" s="222"/>
      <c r="D17" s="224"/>
      <c r="E17" s="233"/>
      <c r="F17" s="20"/>
      <c r="G17" s="25"/>
      <c r="H17" s="22"/>
      <c r="I17" s="30"/>
      <c r="J17" s="2"/>
    </row>
    <row r="18" spans="1:10" ht="15" customHeight="1" thickBot="1">
      <c r="A18" s="210">
        <v>6</v>
      </c>
      <c r="B18" s="212" t="str">
        <f>VLOOKUP(A18,'пр.взв.'!B9:C24,2,FALSE)</f>
        <v>MIKULIONYTE Ieva</v>
      </c>
      <c r="C18" s="214">
        <f>VLOOKUP(B18,'пр.взв.'!C9:D24,2,FALSE)</f>
        <v>1991</v>
      </c>
      <c r="D18" s="216" t="str">
        <f>VLOOKUP(A18,'пр.взв.'!B6:E21,4,FALSE)</f>
        <v>LTU</v>
      </c>
      <c r="E18" s="234"/>
      <c r="F18" s="21"/>
      <c r="G18" s="24"/>
      <c r="H18" s="22"/>
      <c r="I18" s="30"/>
      <c r="J18" s="2"/>
    </row>
    <row r="19" spans="1:10" ht="15" customHeight="1" thickBot="1">
      <c r="A19" s="218"/>
      <c r="B19" s="220"/>
      <c r="C19" s="222"/>
      <c r="D19" s="215"/>
      <c r="E19" s="20"/>
      <c r="F19" s="22"/>
      <c r="G19" s="233"/>
      <c r="H19" s="26"/>
      <c r="I19" s="30"/>
      <c r="J19" s="2"/>
    </row>
    <row r="20" spans="1:8" ht="15" customHeight="1" thickBot="1">
      <c r="A20" s="217">
        <v>4</v>
      </c>
      <c r="B20" s="219" t="str">
        <f>VLOOKUP(A20,'пр.взв.'!B11:C26,2,FALSE)</f>
        <v>MORICH Diana</v>
      </c>
      <c r="C20" s="221">
        <f>VLOOKUP(B20,'пр.взв.'!C11:D26,2,FALSE)</f>
        <v>1988</v>
      </c>
      <c r="D20" s="223" t="str">
        <f>VLOOKUP(A20,'пр.взв.'!B6:E21,4,FALSE)</f>
        <v>SRB</v>
      </c>
      <c r="E20" s="20"/>
      <c r="F20" s="22"/>
      <c r="G20" s="234"/>
      <c r="H20" s="2"/>
    </row>
    <row r="21" spans="1:8" ht="15" customHeight="1">
      <c r="A21" s="218"/>
      <c r="B21" s="220"/>
      <c r="C21" s="222"/>
      <c r="D21" s="224"/>
      <c r="E21" s="233"/>
      <c r="F21" s="23"/>
      <c r="G21" s="24"/>
      <c r="H21" s="22"/>
    </row>
    <row r="22" spans="1:8" ht="15" customHeight="1" thickBot="1">
      <c r="A22" s="210">
        <v>8</v>
      </c>
      <c r="B22" s="212">
        <f>VLOOKUP(A22,'пр.взв.'!B13:C28,2,FALSE)</f>
        <v>0</v>
      </c>
      <c r="C22" s="214" t="e">
        <f>VLOOKUP(B22,'пр.взв.'!C13:D28,2,FALSE)</f>
        <v>#N/A</v>
      </c>
      <c r="D22" s="216">
        <f>VLOOKUP(A22,'пр.взв.'!B6:E21,4,FALSE)</f>
        <v>0</v>
      </c>
      <c r="E22" s="234"/>
      <c r="F22" s="20"/>
      <c r="G22" s="25"/>
      <c r="H22" s="22"/>
    </row>
    <row r="23" spans="1:8" ht="15" customHeight="1" thickBot="1">
      <c r="A23" s="211"/>
      <c r="B23" s="213"/>
      <c r="C23" s="215"/>
      <c r="D23" s="21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5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9" t="s">
        <v>27</v>
      </c>
      <c r="C1" s="239"/>
      <c r="D1" s="239"/>
      <c r="E1" s="239"/>
      <c r="F1" s="239"/>
      <c r="G1" s="239"/>
      <c r="H1" s="239"/>
      <c r="I1" s="239"/>
      <c r="J1" s="62"/>
      <c r="K1" s="239" t="s">
        <v>27</v>
      </c>
      <c r="L1" s="239"/>
      <c r="M1" s="239"/>
      <c r="N1" s="239"/>
      <c r="O1" s="239"/>
      <c r="P1" s="239"/>
      <c r="Q1" s="239"/>
      <c r="R1" s="239"/>
    </row>
    <row r="2" spans="2:18" ht="24.75" customHeight="1">
      <c r="B2" s="274" t="str">
        <f>HYPERLINK('пр.взв.'!A4)</f>
        <v>Weight category 56 кg.                             Весовая категория  56  кг</v>
      </c>
      <c r="C2" s="275"/>
      <c r="D2" s="275"/>
      <c r="E2" s="275"/>
      <c r="F2" s="275"/>
      <c r="G2" s="275"/>
      <c r="H2" s="275"/>
      <c r="I2" s="275"/>
      <c r="J2" s="63"/>
      <c r="K2" s="274" t="str">
        <f>HYPERLINK('пр.взв.'!A4)</f>
        <v>Weight category 56 кg.                             Весовая категория  56  кг</v>
      </c>
      <c r="L2" s="275"/>
      <c r="M2" s="275"/>
      <c r="N2" s="275"/>
      <c r="O2" s="275"/>
      <c r="P2" s="275"/>
      <c r="Q2" s="275"/>
      <c r="R2" s="275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3" t="s">
        <v>31</v>
      </c>
      <c r="B4" s="240" t="s">
        <v>6</v>
      </c>
      <c r="C4" s="242" t="s">
        <v>7</v>
      </c>
      <c r="D4" s="242" t="s">
        <v>8</v>
      </c>
      <c r="E4" s="242" t="s">
        <v>15</v>
      </c>
      <c r="F4" s="244" t="s">
        <v>16</v>
      </c>
      <c r="G4" s="245" t="s">
        <v>18</v>
      </c>
      <c r="H4" s="247" t="s">
        <v>19</v>
      </c>
      <c r="I4" s="249" t="s">
        <v>17</v>
      </c>
      <c r="J4" s="173" t="s">
        <v>31</v>
      </c>
      <c r="K4" s="240" t="s">
        <v>6</v>
      </c>
      <c r="L4" s="242" t="s">
        <v>7</v>
      </c>
      <c r="M4" s="242" t="s">
        <v>8</v>
      </c>
      <c r="N4" s="242" t="s">
        <v>15</v>
      </c>
      <c r="O4" s="244" t="s">
        <v>16</v>
      </c>
      <c r="P4" s="245" t="s">
        <v>18</v>
      </c>
      <c r="Q4" s="247" t="s">
        <v>19</v>
      </c>
      <c r="R4" s="249" t="s">
        <v>17</v>
      </c>
    </row>
    <row r="5" spans="1:18" ht="12.75" customHeight="1" thickBot="1">
      <c r="A5" s="174"/>
      <c r="B5" s="241" t="s">
        <v>6</v>
      </c>
      <c r="C5" s="243" t="s">
        <v>7</v>
      </c>
      <c r="D5" s="243" t="s">
        <v>8</v>
      </c>
      <c r="E5" s="243" t="s">
        <v>15</v>
      </c>
      <c r="F5" s="243" t="s">
        <v>16</v>
      </c>
      <c r="G5" s="246"/>
      <c r="H5" s="248"/>
      <c r="I5" s="176" t="s">
        <v>17</v>
      </c>
      <c r="J5" s="174"/>
      <c r="K5" s="241" t="s">
        <v>6</v>
      </c>
      <c r="L5" s="243" t="s">
        <v>7</v>
      </c>
      <c r="M5" s="243" t="s">
        <v>8</v>
      </c>
      <c r="N5" s="243" t="s">
        <v>15</v>
      </c>
      <c r="O5" s="243" t="s">
        <v>16</v>
      </c>
      <c r="P5" s="246"/>
      <c r="Q5" s="248"/>
      <c r="R5" s="176" t="s">
        <v>17</v>
      </c>
    </row>
    <row r="6" spans="1:18" ht="12.75" customHeight="1">
      <c r="A6" s="235">
        <v>1</v>
      </c>
      <c r="B6" s="250">
        <v>1</v>
      </c>
      <c r="C6" s="252" t="str">
        <f>VLOOKUP(B6,'пр.взв.'!B7:E22,2,FALSE)</f>
        <v>SAVCHUK Olesia</v>
      </c>
      <c r="D6" s="254">
        <f>VLOOKUP(B6,'пр.взв.'!B7:F22,3,FALSE)</f>
        <v>1982</v>
      </c>
      <c r="E6" s="254" t="str">
        <f>VLOOKUP(B6,'пр.взв.'!B7:E22,4,FALSE)</f>
        <v>UKR</v>
      </c>
      <c r="F6" s="256"/>
      <c r="G6" s="257"/>
      <c r="H6" s="258"/>
      <c r="I6" s="259"/>
      <c r="J6" s="235">
        <v>3</v>
      </c>
      <c r="K6" s="250">
        <v>2</v>
      </c>
      <c r="L6" s="252" t="str">
        <f>VLOOKUP(K6,'пр.взв.'!B7:E22,2,FALSE)</f>
        <v>STEFANOVA Kalina</v>
      </c>
      <c r="M6" s="254">
        <f>VLOOKUP(K6,'пр.взв.'!B7:F22,3,FALSE)</f>
        <v>1989</v>
      </c>
      <c r="N6" s="254" t="str">
        <f>VLOOKUP(K6,'пр.взв.'!B7:E22,4,FALSE)</f>
        <v>BGR</v>
      </c>
      <c r="O6" s="256"/>
      <c r="P6" s="257"/>
      <c r="Q6" s="258"/>
      <c r="R6" s="259"/>
    </row>
    <row r="7" spans="1:18" ht="12.75" customHeight="1">
      <c r="A7" s="236"/>
      <c r="B7" s="251"/>
      <c r="C7" s="253"/>
      <c r="D7" s="255"/>
      <c r="E7" s="255"/>
      <c r="F7" s="255"/>
      <c r="G7" s="255"/>
      <c r="H7" s="204"/>
      <c r="I7" s="260"/>
      <c r="J7" s="236"/>
      <c r="K7" s="251"/>
      <c r="L7" s="253"/>
      <c r="M7" s="255"/>
      <c r="N7" s="255"/>
      <c r="O7" s="255"/>
      <c r="P7" s="255"/>
      <c r="Q7" s="204"/>
      <c r="R7" s="260"/>
    </row>
    <row r="8" spans="1:18" ht="12.75" customHeight="1">
      <c r="A8" s="236"/>
      <c r="B8" s="261">
        <v>5</v>
      </c>
      <c r="C8" s="263" t="str">
        <f>VLOOKUP(B8,'пр.взв.'!B7:E22,2,FALSE)</f>
        <v>YURKO Tatiana</v>
      </c>
      <c r="D8" s="265">
        <f>VLOOKUP(B8,'пр.взв.'!B7:F22,3,FALSE)</f>
        <v>1989</v>
      </c>
      <c r="E8" s="265" t="str">
        <f>VLOOKUP(B8,'пр.взв.'!B7:E22,4,FALSE)</f>
        <v>MDA</v>
      </c>
      <c r="F8" s="267"/>
      <c r="G8" s="267"/>
      <c r="H8" s="269"/>
      <c r="I8" s="269"/>
      <c r="J8" s="236"/>
      <c r="K8" s="261">
        <v>6</v>
      </c>
      <c r="L8" s="263" t="str">
        <f>VLOOKUP(K8,'пр.взв.'!B7:E22,2,FALSE)</f>
        <v>MIKULIONYTE Ieva</v>
      </c>
      <c r="M8" s="265">
        <f>VLOOKUP(K8,'пр.взв.'!B7:F22,3,FALSE)</f>
        <v>1991</v>
      </c>
      <c r="N8" s="265" t="str">
        <f>VLOOKUP(K8,'пр.взв.'!B7:E22,4,FALSE)</f>
        <v>LTU</v>
      </c>
      <c r="O8" s="267"/>
      <c r="P8" s="267"/>
      <c r="Q8" s="269"/>
      <c r="R8" s="269"/>
    </row>
    <row r="9" spans="1:18" ht="13.5" customHeight="1" thickBot="1">
      <c r="A9" s="238"/>
      <c r="B9" s="262"/>
      <c r="C9" s="264"/>
      <c r="D9" s="266"/>
      <c r="E9" s="266"/>
      <c r="F9" s="268"/>
      <c r="G9" s="268"/>
      <c r="H9" s="270"/>
      <c r="I9" s="270"/>
      <c r="J9" s="238"/>
      <c r="K9" s="262"/>
      <c r="L9" s="264"/>
      <c r="M9" s="266"/>
      <c r="N9" s="266"/>
      <c r="O9" s="268"/>
      <c r="P9" s="268"/>
      <c r="Q9" s="270"/>
      <c r="R9" s="270"/>
    </row>
    <row r="10" spans="1:18" ht="12.75" customHeight="1">
      <c r="A10" s="235">
        <v>2</v>
      </c>
      <c r="B10" s="271">
        <v>3</v>
      </c>
      <c r="C10" s="252" t="str">
        <f>VLOOKUP(B10,'пр.взв.'!B7:E22,2,FALSE)</f>
        <v>BINDER Irina</v>
      </c>
      <c r="D10" s="254">
        <f>VLOOKUP(B10,'пр.взв.'!B7:F22,3,FALSE)</f>
        <v>1988</v>
      </c>
      <c r="E10" s="254" t="str">
        <f>VLOOKUP(B10,'пр.взв.'!B7:E22,4,FALSE)</f>
        <v>RUS</v>
      </c>
      <c r="F10" s="255"/>
      <c r="G10" s="273"/>
      <c r="H10" s="204"/>
      <c r="I10" s="265"/>
      <c r="J10" s="235">
        <v>4</v>
      </c>
      <c r="K10" s="271">
        <v>4</v>
      </c>
      <c r="L10" s="252" t="str">
        <f>VLOOKUP(K10,'пр.взв.'!B7:E22,2,FALSE)</f>
        <v>MORICH Diana</v>
      </c>
      <c r="M10" s="254">
        <f>VLOOKUP(K10,'пр.взв.'!B7:F22,3,FALSE)</f>
        <v>1988</v>
      </c>
      <c r="N10" s="254" t="str">
        <f>VLOOKUP(K10,'пр.взв.'!B7:E22,4,FALSE)</f>
        <v>SRB</v>
      </c>
      <c r="O10" s="255"/>
      <c r="P10" s="273"/>
      <c r="Q10" s="204"/>
      <c r="R10" s="265"/>
    </row>
    <row r="11" spans="1:18" ht="12.75" customHeight="1">
      <c r="A11" s="236"/>
      <c r="B11" s="272"/>
      <c r="C11" s="253"/>
      <c r="D11" s="255"/>
      <c r="E11" s="255"/>
      <c r="F11" s="255"/>
      <c r="G11" s="255"/>
      <c r="H11" s="204"/>
      <c r="I11" s="260"/>
      <c r="J11" s="236"/>
      <c r="K11" s="272"/>
      <c r="L11" s="253"/>
      <c r="M11" s="255"/>
      <c r="N11" s="255"/>
      <c r="O11" s="255"/>
      <c r="P11" s="255"/>
      <c r="Q11" s="204"/>
      <c r="R11" s="260"/>
    </row>
    <row r="12" spans="1:18" ht="12.75" customHeight="1">
      <c r="A12" s="236"/>
      <c r="B12" s="261">
        <v>7</v>
      </c>
      <c r="C12" s="263" t="str">
        <f>VLOOKUP(B12,'пр.взв.'!B7:E22,2,FALSE)</f>
        <v>ARKHIPAVA Anastasia</v>
      </c>
      <c r="D12" s="265">
        <f>VLOOKUP(B12,'пр.взв.'!B7:F22,3,FALSE)</f>
        <v>1987</v>
      </c>
      <c r="E12" s="265" t="str">
        <f>VLOOKUP(B12,'пр.взв.'!B7:E22,4,FALSE)</f>
        <v>BLR</v>
      </c>
      <c r="F12" s="267"/>
      <c r="G12" s="267"/>
      <c r="H12" s="269"/>
      <c r="I12" s="269"/>
      <c r="J12" s="236"/>
      <c r="K12" s="261">
        <v>8</v>
      </c>
      <c r="L12" s="263">
        <f>VLOOKUP(K12,'пр.взв.'!B7:E22,2,FALSE)</f>
        <v>0</v>
      </c>
      <c r="M12" s="265">
        <f>VLOOKUP(K12,'пр.взв.'!B7:F22,3,FALSE)</f>
        <v>0</v>
      </c>
      <c r="N12" s="265">
        <f>VLOOKUP(K12,'пр.взв.'!B7:E22,4,FALSE)</f>
        <v>0</v>
      </c>
      <c r="O12" s="267"/>
      <c r="P12" s="267"/>
      <c r="Q12" s="269"/>
      <c r="R12" s="269"/>
    </row>
    <row r="13" spans="1:18" ht="12.75" customHeight="1">
      <c r="A13" s="237"/>
      <c r="B13" s="271"/>
      <c r="C13" s="253"/>
      <c r="D13" s="255"/>
      <c r="E13" s="255"/>
      <c r="F13" s="256"/>
      <c r="G13" s="256"/>
      <c r="H13" s="259"/>
      <c r="I13" s="259"/>
      <c r="J13" s="237"/>
      <c r="K13" s="271"/>
      <c r="L13" s="253"/>
      <c r="M13" s="255"/>
      <c r="N13" s="255"/>
      <c r="O13" s="256"/>
      <c r="P13" s="256"/>
      <c r="Q13" s="259"/>
      <c r="R13" s="259"/>
    </row>
    <row r="15" spans="2:11" ht="12.75">
      <c r="B15" t="str">
        <f>B2</f>
        <v>Weight category 56 кg.                             Весовая категория  56  кг</v>
      </c>
      <c r="K15" t="str">
        <f>K2</f>
        <v>Weight category 56 кg.                             Весовая категория  56  кг</v>
      </c>
    </row>
    <row r="16" spans="2:18" ht="24.75" customHeight="1" thickBot="1">
      <c r="B16" s="64" t="s">
        <v>2</v>
      </c>
      <c r="C16" s="276" t="s">
        <v>34</v>
      </c>
      <c r="D16" s="276"/>
      <c r="E16" s="276"/>
      <c r="F16" s="276"/>
      <c r="G16" s="276"/>
      <c r="H16" s="276"/>
      <c r="I16" s="276"/>
      <c r="J16" s="73"/>
      <c r="K16" s="64" t="s">
        <v>3</v>
      </c>
      <c r="L16" s="276" t="s">
        <v>34</v>
      </c>
      <c r="M16" s="276"/>
      <c r="N16" s="276"/>
      <c r="O16" s="276"/>
      <c r="P16" s="276"/>
      <c r="Q16" s="276"/>
      <c r="R16" s="276"/>
    </row>
    <row r="17" spans="1:18" ht="12.75" customHeight="1">
      <c r="A17" s="173" t="s">
        <v>31</v>
      </c>
      <c r="B17" s="240" t="s">
        <v>6</v>
      </c>
      <c r="C17" s="242" t="s">
        <v>7</v>
      </c>
      <c r="D17" s="242" t="s">
        <v>8</v>
      </c>
      <c r="E17" s="242" t="s">
        <v>15</v>
      </c>
      <c r="F17" s="244" t="s">
        <v>16</v>
      </c>
      <c r="G17" s="245" t="s">
        <v>18</v>
      </c>
      <c r="H17" s="247" t="s">
        <v>19</v>
      </c>
      <c r="I17" s="249" t="s">
        <v>17</v>
      </c>
      <c r="J17" s="173" t="s">
        <v>31</v>
      </c>
      <c r="K17" s="240" t="s">
        <v>6</v>
      </c>
      <c r="L17" s="242" t="s">
        <v>7</v>
      </c>
      <c r="M17" s="242" t="s">
        <v>8</v>
      </c>
      <c r="N17" s="242" t="s">
        <v>15</v>
      </c>
      <c r="O17" s="244" t="s">
        <v>16</v>
      </c>
      <c r="P17" s="245" t="s">
        <v>18</v>
      </c>
      <c r="Q17" s="247" t="s">
        <v>19</v>
      </c>
      <c r="R17" s="249" t="s">
        <v>17</v>
      </c>
    </row>
    <row r="18" spans="1:18" ht="12.75" customHeight="1" thickBot="1">
      <c r="A18" s="174"/>
      <c r="B18" s="241" t="s">
        <v>6</v>
      </c>
      <c r="C18" s="243" t="s">
        <v>7</v>
      </c>
      <c r="D18" s="243" t="s">
        <v>8</v>
      </c>
      <c r="E18" s="243" t="s">
        <v>15</v>
      </c>
      <c r="F18" s="243" t="s">
        <v>16</v>
      </c>
      <c r="G18" s="246"/>
      <c r="H18" s="248"/>
      <c r="I18" s="176" t="s">
        <v>17</v>
      </c>
      <c r="J18" s="174"/>
      <c r="K18" s="241" t="s">
        <v>6</v>
      </c>
      <c r="L18" s="243" t="s">
        <v>7</v>
      </c>
      <c r="M18" s="243" t="s">
        <v>8</v>
      </c>
      <c r="N18" s="243" t="s">
        <v>15</v>
      </c>
      <c r="O18" s="243" t="s">
        <v>16</v>
      </c>
      <c r="P18" s="246"/>
      <c r="Q18" s="248"/>
      <c r="R18" s="176" t="s">
        <v>17</v>
      </c>
    </row>
    <row r="19" spans="1:18" ht="12.75" customHeight="1">
      <c r="A19" s="235">
        <v>1</v>
      </c>
      <c r="B19" s="250">
        <f>'пр.хода'!E6</f>
        <v>1</v>
      </c>
      <c r="C19" s="252" t="str">
        <f>VLOOKUP(B19,'пр.взв.'!B7:E22,2,FALSE)</f>
        <v>SAVCHUK Olesia</v>
      </c>
      <c r="D19" s="254">
        <f>VLOOKUP(B19,'пр.взв.'!B7:F22,3,FALSE)</f>
        <v>1982</v>
      </c>
      <c r="E19" s="254" t="str">
        <f>VLOOKUP(B19,'пр.взв.'!B7:E22,4,FALSE)</f>
        <v>UKR</v>
      </c>
      <c r="F19" s="256"/>
      <c r="G19" s="257"/>
      <c r="H19" s="258"/>
      <c r="I19" s="259"/>
      <c r="J19" s="235">
        <v>2</v>
      </c>
      <c r="K19" s="250">
        <f>'пр.хода'!E16</f>
        <v>2</v>
      </c>
      <c r="L19" s="252" t="str">
        <f>VLOOKUP(K19,'пр.взв.'!B7:E22,2,FALSE)</f>
        <v>STEFANOVA Kalina</v>
      </c>
      <c r="M19" s="254">
        <f>VLOOKUP(K19,'пр.взв.'!B7:F22,3,FALSE)</f>
        <v>1989</v>
      </c>
      <c r="N19" s="254" t="str">
        <f>VLOOKUP(K19,'пр.взв.'!B7:E22,4,FALSE)</f>
        <v>BGR</v>
      </c>
      <c r="O19" s="256"/>
      <c r="P19" s="257"/>
      <c r="Q19" s="258"/>
      <c r="R19" s="259"/>
    </row>
    <row r="20" spans="1:18" ht="12.75" customHeight="1">
      <c r="A20" s="236"/>
      <c r="B20" s="251"/>
      <c r="C20" s="253"/>
      <c r="D20" s="255"/>
      <c r="E20" s="255"/>
      <c r="F20" s="255"/>
      <c r="G20" s="255"/>
      <c r="H20" s="204"/>
      <c r="I20" s="260"/>
      <c r="J20" s="236"/>
      <c r="K20" s="251"/>
      <c r="L20" s="253"/>
      <c r="M20" s="255"/>
      <c r="N20" s="255"/>
      <c r="O20" s="255"/>
      <c r="P20" s="255"/>
      <c r="Q20" s="204"/>
      <c r="R20" s="260"/>
    </row>
    <row r="21" spans="1:18" ht="12.75" customHeight="1">
      <c r="A21" s="236"/>
      <c r="B21" s="261">
        <f>'пр.хода'!E10</f>
        <v>7</v>
      </c>
      <c r="C21" s="263" t="str">
        <f>VLOOKUP(B21,'пр.взв.'!B7:E22,2,FALSE)</f>
        <v>ARKHIPAVA Anastasia</v>
      </c>
      <c r="D21" s="265">
        <f>VLOOKUP(B21,'пр.взв.'!B7:F22,3,FALSE)</f>
        <v>1987</v>
      </c>
      <c r="E21" s="265" t="str">
        <f>VLOOKUP(B21,'пр.взв.'!B7:E22,4,FALSE)</f>
        <v>BLR</v>
      </c>
      <c r="F21" s="267"/>
      <c r="G21" s="267"/>
      <c r="H21" s="269"/>
      <c r="I21" s="269"/>
      <c r="J21" s="236"/>
      <c r="K21" s="261">
        <f>'пр.хода'!E20</f>
        <v>4</v>
      </c>
      <c r="L21" s="263" t="str">
        <f>VLOOKUP(K21,'пр.взв.'!B7:E22,2,FALSE)</f>
        <v>MORICH Diana</v>
      </c>
      <c r="M21" s="265">
        <f>VLOOKUP(K21,'пр.взв.'!B7:F22,3,FALSE)</f>
        <v>1988</v>
      </c>
      <c r="N21" s="265" t="str">
        <f>VLOOKUP(K21,'пр.взв.'!B7:E22,4,FALSE)</f>
        <v>SRB</v>
      </c>
      <c r="O21" s="267"/>
      <c r="P21" s="267"/>
      <c r="Q21" s="269"/>
      <c r="R21" s="269"/>
    </row>
    <row r="22" spans="1:18" ht="12.75" customHeight="1">
      <c r="A22" s="237"/>
      <c r="B22" s="271"/>
      <c r="C22" s="253"/>
      <c r="D22" s="255"/>
      <c r="E22" s="255"/>
      <c r="F22" s="256"/>
      <c r="G22" s="256"/>
      <c r="H22" s="259"/>
      <c r="I22" s="259"/>
      <c r="J22" s="237"/>
      <c r="K22" s="271"/>
      <c r="L22" s="253"/>
      <c r="M22" s="255"/>
      <c r="N22" s="255"/>
      <c r="O22" s="256"/>
      <c r="P22" s="256"/>
      <c r="Q22" s="259"/>
      <c r="R22" s="259"/>
    </row>
    <row r="29" ht="12.75">
      <c r="N29" s="67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24">
      <selection activeCell="I1" sqref="A1:N42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7"/>
      <c r="C1" s="279" t="s">
        <v>44</v>
      </c>
      <c r="D1" s="280"/>
      <c r="E1" s="280"/>
      <c r="F1" s="280"/>
      <c r="G1" s="280"/>
      <c r="H1" s="281"/>
      <c r="I1" s="282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283"/>
      <c r="K1" s="283"/>
      <c r="L1" s="283"/>
      <c r="M1" s="283"/>
      <c r="N1" s="284"/>
    </row>
    <row r="2" spans="2:18" ht="26.25" customHeight="1" thickBot="1">
      <c r="B2" s="39"/>
      <c r="C2" s="285" t="str">
        <f>HYPERLINK('пр.взв.'!A4)</f>
        <v>Weight category 56 кg.                             Весовая категория  56  кг</v>
      </c>
      <c r="D2" s="286"/>
      <c r="E2" s="286"/>
      <c r="F2" s="286"/>
      <c r="G2" s="286"/>
      <c r="H2" s="287"/>
      <c r="I2" s="288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9"/>
      <c r="K2" s="289"/>
      <c r="L2" s="289"/>
      <c r="M2" s="289"/>
      <c r="N2" s="290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3">
        <v>1</v>
      </c>
      <c r="B5" s="107" t="str">
        <f>VLOOKUP(A5,'пр.взв.'!B7:F22,2,FALSE)</f>
        <v>SAVCHUK Olesia</v>
      </c>
      <c r="C5" s="307">
        <f>VLOOKUP(A5,'пр.взв.'!B7:F22,3,FALSE)</f>
        <v>1982</v>
      </c>
      <c r="D5" s="108" t="str">
        <f>VLOOKUP(A5,'пр.взв.'!B7:F22,4,FALSE)</f>
        <v>UKR</v>
      </c>
      <c r="E5" s="109"/>
      <c r="F5" s="109"/>
      <c r="G5" s="109"/>
      <c r="K5" s="293">
        <v>1</v>
      </c>
      <c r="L5" s="86">
        <f>I13</f>
        <v>7</v>
      </c>
      <c r="M5" s="97" t="str">
        <f>VLOOKUP(L5,'пр.взв.'!B7:E22,2,FALSE)</f>
        <v>ARKHIPAVA Anastasia</v>
      </c>
      <c r="N5" s="98" t="str">
        <f>VLOOKUP(L5,'пр.взв.'!B7:F22,4,FALSE)</f>
        <v>BLR</v>
      </c>
      <c r="O5" s="38"/>
    </row>
    <row r="6" spans="1:15" ht="15" customHeight="1">
      <c r="A6" s="314"/>
      <c r="B6" s="110" t="str">
        <f>'пр.взв.'!C8</f>
        <v>САВЧУК Олеся</v>
      </c>
      <c r="C6" s="308"/>
      <c r="D6" s="110" t="str">
        <f>'пр.взв.'!E8</f>
        <v>УКР</v>
      </c>
      <c r="E6" s="277">
        <v>1</v>
      </c>
      <c r="F6" s="109"/>
      <c r="G6" s="109"/>
      <c r="K6" s="294"/>
      <c r="L6" s="91" t="s">
        <v>51</v>
      </c>
      <c r="M6" s="99" t="str">
        <f>VLOOKUP(L6,'пр.взв.'!B7:E22,2,FALSE)</f>
        <v>АРХИПОВА Анастасия</v>
      </c>
      <c r="N6" s="100" t="str">
        <f>VLOOKUP(L6,'пр.взв.'!B7:E22,4,FALSE)</f>
        <v>БЛР</v>
      </c>
      <c r="O6" s="38"/>
    </row>
    <row r="7" spans="1:15" ht="15" customHeight="1" thickBot="1">
      <c r="A7" s="315">
        <v>5</v>
      </c>
      <c r="B7" s="111" t="str">
        <f>VLOOKUP(A7,'пр.взв.'!B7:F22,2,FALSE)</f>
        <v>YURKO Tatiana</v>
      </c>
      <c r="C7" s="311">
        <f>VLOOKUP(A7,'пр.взв.'!B7:F22,3,FALSE)</f>
        <v>1989</v>
      </c>
      <c r="D7" s="112" t="str">
        <f>VLOOKUP(A7,'пр.взв.'!B9:F24,4,FALSE)</f>
        <v>MDA</v>
      </c>
      <c r="E7" s="278"/>
      <c r="F7" s="113"/>
      <c r="G7" s="114"/>
      <c r="K7" s="291">
        <v>2</v>
      </c>
      <c r="L7" s="87">
        <v>2</v>
      </c>
      <c r="M7" s="101" t="str">
        <f>VLOOKUP(L7,'пр.взв.'!B7:F22,2,FALSE)</f>
        <v>STEFANOVA Kalina</v>
      </c>
      <c r="N7" s="102" t="str">
        <f>VLOOKUP(L7,'пр.взв.'!B7:E22,4,FALSE)</f>
        <v>BGR</v>
      </c>
      <c r="O7" s="38"/>
    </row>
    <row r="8" spans="1:15" ht="15" customHeight="1" thickBot="1">
      <c r="A8" s="316"/>
      <c r="B8" s="115" t="str">
        <f>'пр.взв.'!C16</f>
        <v>ЮРКО Татьяна</v>
      </c>
      <c r="C8" s="312"/>
      <c r="D8" s="115" t="str">
        <f>'пр.взв.'!E16</f>
        <v>МЛД</v>
      </c>
      <c r="E8" s="109"/>
      <c r="F8" s="12"/>
      <c r="G8" s="303">
        <v>7</v>
      </c>
      <c r="K8" s="292"/>
      <c r="L8" s="91" t="s">
        <v>46</v>
      </c>
      <c r="M8" s="99" t="str">
        <f>VLOOKUP(L8,'пр.взв.'!B1:E24,2,FALSE)</f>
        <v>СТЕФАНОВА  Калина</v>
      </c>
      <c r="N8" s="100" t="str">
        <f>VLOOKUP(L8,'пр.взв.'!B1:E24,4,FALSE)</f>
        <v>БГР</v>
      </c>
      <c r="O8" s="38"/>
    </row>
    <row r="9" spans="1:15" ht="15" customHeight="1" thickBot="1">
      <c r="A9" s="305">
        <v>3</v>
      </c>
      <c r="B9" s="107" t="str">
        <f>VLOOKUP(A9,'пр.взв.'!B7:F22,2,FALSE)</f>
        <v>BINDER Irina</v>
      </c>
      <c r="C9" s="307">
        <f>VLOOKUP(A9,'пр.взв.'!B7:F22,3,FALSE)</f>
        <v>1988</v>
      </c>
      <c r="D9" s="108" t="str">
        <f>VLOOKUP(A9,'пр.взв.'!B11:F26,4,FALSE)</f>
        <v>RUS</v>
      </c>
      <c r="E9" s="109"/>
      <c r="F9" s="12"/>
      <c r="G9" s="304"/>
      <c r="H9" s="27"/>
      <c r="K9" s="291">
        <v>3</v>
      </c>
      <c r="L9" s="87">
        <f>C28</f>
        <v>3</v>
      </c>
      <c r="M9" s="101" t="str">
        <f>VLOOKUP(L9,'пр.взв.'!B7:F22,2,FALSE)</f>
        <v>BINDER Irina</v>
      </c>
      <c r="N9" s="102" t="str">
        <f>VLOOKUP(L9,'пр.взв.'!B7:E22,4,FALSE)</f>
        <v>RUS</v>
      </c>
      <c r="O9" s="38"/>
    </row>
    <row r="10" spans="1:15" ht="15" customHeight="1">
      <c r="A10" s="306"/>
      <c r="B10" s="110" t="str">
        <f>'пр.взв.'!C12</f>
        <v>БИНДЕР Ирина</v>
      </c>
      <c r="C10" s="308"/>
      <c r="D10" s="110" t="str">
        <f>'пр.взв.'!E12</f>
        <v>РОС</v>
      </c>
      <c r="E10" s="303">
        <v>7</v>
      </c>
      <c r="F10" s="116"/>
      <c r="G10" s="114"/>
      <c r="H10" s="28"/>
      <c r="K10" s="292"/>
      <c r="L10" s="91" t="s">
        <v>47</v>
      </c>
      <c r="M10" s="99" t="str">
        <f>VLOOKUP(L10,'пр.взв.'!B1:E26,2,FALSE)</f>
        <v>БИНДЕР Ирина</v>
      </c>
      <c r="N10" s="100" t="str">
        <f>VLOOKUP(L10,'пр.взв.'!B1:E26,4,FALSE)</f>
        <v>РОС</v>
      </c>
      <c r="O10" s="38"/>
    </row>
    <row r="11" spans="1:15" ht="15" customHeight="1" thickBot="1">
      <c r="A11" s="309">
        <v>7</v>
      </c>
      <c r="B11" s="111" t="str">
        <f>VLOOKUP(A11,'пр.взв.'!B7:F22,2,FALSE)</f>
        <v>ARKHIPAVA Anastasia</v>
      </c>
      <c r="C11" s="311">
        <f>VLOOKUP(A11,'пр.взв.'!B7:F22,3,FALSE)</f>
        <v>1987</v>
      </c>
      <c r="D11" s="112" t="str">
        <f>VLOOKUP(A11,'пр.взв.'!B13:F28,4,FALSE)</f>
        <v>BLR</v>
      </c>
      <c r="E11" s="304"/>
      <c r="F11" s="109"/>
      <c r="G11" s="12"/>
      <c r="H11" s="28"/>
      <c r="K11" s="291">
        <v>3</v>
      </c>
      <c r="L11" s="87">
        <f>J28</f>
        <v>4</v>
      </c>
      <c r="M11" s="101" t="str">
        <f>VLOOKUP(L11,'пр.взв.'!B9:F24,2,FALSE)</f>
        <v>MORICH Diana</v>
      </c>
      <c r="N11" s="102" t="str">
        <f>VLOOKUP(L11,'пр.взв.'!B7:E24,4,FALSE)</f>
        <v>SRB</v>
      </c>
      <c r="O11" s="38"/>
    </row>
    <row r="12" spans="1:15" ht="15" customHeight="1" thickBot="1">
      <c r="A12" s="310"/>
      <c r="B12" s="115" t="str">
        <f>'пр.взв.'!C20</f>
        <v>АРХИПОВА Анастасия</v>
      </c>
      <c r="C12" s="312"/>
      <c r="D12" s="115" t="str">
        <f>'пр.взв.'!E20</f>
        <v>БЛР</v>
      </c>
      <c r="E12" s="109"/>
      <c r="F12" s="109"/>
      <c r="G12" s="12"/>
      <c r="H12" s="28"/>
      <c r="K12" s="292"/>
      <c r="L12" s="91" t="s">
        <v>48</v>
      </c>
      <c r="M12" s="99" t="str">
        <f>VLOOKUP(L12,'пр.взв.'!B3:E28,2,FALSE)</f>
        <v>МОРИЧ Диана</v>
      </c>
      <c r="N12" s="100" t="str">
        <f>VLOOKUP(L12,'пр.взв.'!B3:E28,4,FALSE)</f>
        <v>СРБ</v>
      </c>
      <c r="O12" s="38"/>
    </row>
    <row r="13" spans="1:15" ht="15" customHeight="1">
      <c r="A13" s="319" t="s">
        <v>30</v>
      </c>
      <c r="B13" s="109"/>
      <c r="C13" s="109"/>
      <c r="D13" s="117"/>
      <c r="E13" s="109"/>
      <c r="F13" s="109"/>
      <c r="G13" s="12"/>
      <c r="H13" s="28"/>
      <c r="I13" s="303">
        <v>7</v>
      </c>
      <c r="K13" s="299">
        <v>5</v>
      </c>
      <c r="L13" s="87">
        <v>1</v>
      </c>
      <c r="M13" s="101" t="str">
        <f>VLOOKUP(L13,'пр.взв.'!B1:F26,2,FALSE)</f>
        <v>SAVCHUK Olesia</v>
      </c>
      <c r="N13" s="102" t="str">
        <f>VLOOKUP(L13,'пр.взв.'!B1:E26,4,FALSE)</f>
        <v>UKR</v>
      </c>
      <c r="O13" s="38"/>
    </row>
    <row r="14" spans="1:15" ht="15" customHeight="1" thickBot="1">
      <c r="A14" s="320"/>
      <c r="B14" s="109"/>
      <c r="C14" s="109"/>
      <c r="D14" s="117"/>
      <c r="E14" s="109"/>
      <c r="F14" s="109"/>
      <c r="G14" s="12"/>
      <c r="H14" s="28"/>
      <c r="I14" s="304"/>
      <c r="K14" s="300"/>
      <c r="L14" s="91" t="s">
        <v>45</v>
      </c>
      <c r="M14" s="99" t="str">
        <f>VLOOKUP(L14,'пр.взв.'!B5:E30,2,FALSE)</f>
        <v>САВЧУК Олеся</v>
      </c>
      <c r="N14" s="100" t="str">
        <f>VLOOKUP(L14,'пр.взв.'!B5:E30,4,FALSE)</f>
        <v>УКР</v>
      </c>
      <c r="O14" s="38"/>
    </row>
    <row r="15" spans="1:15" ht="15" customHeight="1" thickBot="1">
      <c r="A15" s="317">
        <v>2</v>
      </c>
      <c r="B15" s="107" t="str">
        <f>VLOOKUP(A15,'пр.взв.'!B7:F22,2,FALSE)</f>
        <v>STEFANOVA Kalina</v>
      </c>
      <c r="C15" s="307">
        <f>VLOOKUP(A15,'пр.взв.'!B7:F22,3,FALSE)</f>
        <v>1989</v>
      </c>
      <c r="D15" s="108" t="str">
        <f>VLOOKUP(A15,'пр.взв.'!B7:F22,4,FALSE)</f>
        <v>BGR</v>
      </c>
      <c r="E15" s="109"/>
      <c r="F15" s="109"/>
      <c r="G15" s="12"/>
      <c r="H15" s="28"/>
      <c r="K15" s="299">
        <v>5</v>
      </c>
      <c r="L15" s="87">
        <v>6</v>
      </c>
      <c r="M15" s="101" t="str">
        <f>VLOOKUP(L15,'пр.взв.'!B3:F28,2,FALSE)</f>
        <v>MIKULIONYTE Ieva</v>
      </c>
      <c r="N15" s="102" t="str">
        <f>VLOOKUP(L15,'пр.взв.'!B3:E28,4,FALSE)</f>
        <v>LTU</v>
      </c>
      <c r="O15" s="38"/>
    </row>
    <row r="16" spans="1:15" ht="15" customHeight="1">
      <c r="A16" s="318"/>
      <c r="B16" s="118" t="str">
        <f>'пр.взв.'!C10</f>
        <v>СТЕФАНОВА  Калина</v>
      </c>
      <c r="C16" s="308"/>
      <c r="D16" s="118" t="str">
        <f>'пр.взв.'!E10</f>
        <v>БГР</v>
      </c>
      <c r="E16" s="326">
        <v>2</v>
      </c>
      <c r="F16" s="109"/>
      <c r="G16" s="12"/>
      <c r="H16" s="28"/>
      <c r="K16" s="300"/>
      <c r="L16" s="91" t="s">
        <v>50</v>
      </c>
      <c r="M16" s="99" t="str">
        <f>VLOOKUP(L16,'пр.взв.'!B7:E32,2,FALSE)</f>
        <v>МИКУЛЬОНИТЕ Иева</v>
      </c>
      <c r="N16" s="100" t="str">
        <f>VLOOKUP(L16,'пр.взв.'!B7:E32,4,FALSE)</f>
        <v>ЛИТ</v>
      </c>
      <c r="O16" s="38"/>
    </row>
    <row r="17" spans="1:15" ht="15" customHeight="1" thickBot="1">
      <c r="A17" s="315">
        <v>6</v>
      </c>
      <c r="B17" s="122" t="str">
        <f>VLOOKUP(A17,'пр.взв.'!B7:F22,2,FALSE)</f>
        <v>MIKULIONYTE Ieva</v>
      </c>
      <c r="C17" s="311">
        <f>VLOOKUP(A17,'пр.взв.'!B7:F22,3,FALSE)</f>
        <v>1991</v>
      </c>
      <c r="D17" s="112" t="str">
        <f>VLOOKUP(A17,'пр.взв.'!B7:F22,4,FALSE)</f>
        <v>LTU</v>
      </c>
      <c r="E17" s="327"/>
      <c r="F17" s="113"/>
      <c r="G17" s="114"/>
      <c r="H17" s="28"/>
      <c r="K17" s="297" t="s">
        <v>83</v>
      </c>
      <c r="L17" s="87">
        <v>5</v>
      </c>
      <c r="M17" s="101" t="str">
        <f>VLOOKUP(L17,'пр.взв.'!B5:F30,2,FALSE)</f>
        <v>YURKO Tatiana</v>
      </c>
      <c r="N17" s="102" t="str">
        <f>VLOOKUP(L17,'пр.взв.'!B1:E30,4,FALSE)</f>
        <v>MDA</v>
      </c>
      <c r="O17" s="38"/>
    </row>
    <row r="18" spans="1:15" ht="15" customHeight="1" thickBot="1">
      <c r="A18" s="316"/>
      <c r="B18" s="115" t="str">
        <f>'пр.взв.'!C18</f>
        <v>МИКУЛЬОНИТЕ Иева</v>
      </c>
      <c r="C18" s="312"/>
      <c r="D18" s="115" t="str">
        <f>'пр.взв.'!E18</f>
        <v>ЛИТ</v>
      </c>
      <c r="E18" s="109"/>
      <c r="F18" s="12"/>
      <c r="G18" s="326">
        <v>2</v>
      </c>
      <c r="H18" s="29"/>
      <c r="K18" s="298"/>
      <c r="L18" s="92" t="s">
        <v>49</v>
      </c>
      <c r="M18" s="103" t="str">
        <f>VLOOKUP(L18,'пр.взв.'!B1:E34,2,FALSE)</f>
        <v>ЮРКО Татьяна</v>
      </c>
      <c r="N18" s="104" t="str">
        <f>VLOOKUP(L18,'пр.взв.'!B3:E34,4,FALSE)</f>
        <v>МЛД</v>
      </c>
      <c r="O18" s="38"/>
    </row>
    <row r="19" spans="1:15" ht="15" customHeight="1" thickBot="1">
      <c r="A19" s="305">
        <v>4</v>
      </c>
      <c r="B19" s="123" t="str">
        <f>VLOOKUP(A19,'пр.взв.'!B7:F22,2,FALSE)</f>
        <v>MORICH Diana</v>
      </c>
      <c r="C19" s="307">
        <f>VLOOKUP(A19,'пр.взв.'!B7:F22,3,FALSE)</f>
        <v>1988</v>
      </c>
      <c r="D19" s="108" t="str">
        <f>VLOOKUP(A19,'пр.взв.'!B7:F22,4,FALSE)</f>
        <v>SRB</v>
      </c>
      <c r="E19" s="109"/>
      <c r="F19" s="12"/>
      <c r="G19" s="327"/>
      <c r="H19" s="2"/>
      <c r="K19" s="301"/>
      <c r="L19" s="139"/>
      <c r="M19" s="140"/>
      <c r="N19" s="52"/>
      <c r="O19" s="38"/>
    </row>
    <row r="20" spans="1:15" ht="15" customHeight="1">
      <c r="A20" s="306"/>
      <c r="B20" s="110" t="str">
        <f>'пр.взв.'!C14</f>
        <v>МОРИЧ Диана</v>
      </c>
      <c r="C20" s="308"/>
      <c r="D20" s="110" t="str">
        <f>'пр.взв.'!E14</f>
        <v>СРБ</v>
      </c>
      <c r="E20" s="324">
        <v>4</v>
      </c>
      <c r="F20" s="116"/>
      <c r="G20" s="114"/>
      <c r="H20" s="2"/>
      <c r="K20" s="302"/>
      <c r="L20" s="141"/>
      <c r="M20" s="142"/>
      <c r="N20" s="143"/>
      <c r="O20" s="38"/>
    </row>
    <row r="21" spans="1:15" ht="15" customHeight="1" thickBot="1">
      <c r="A21" s="315">
        <v>8</v>
      </c>
      <c r="B21" s="128">
        <f>VLOOKUP(A21,'пр.взв.'!B7:F22,2,FALSE)</f>
        <v>0</v>
      </c>
      <c r="C21" s="328">
        <f>VLOOKUP(A21,'пр.взв.'!B7:F22,3,FALSE)</f>
        <v>0</v>
      </c>
      <c r="D21" s="129">
        <f>VLOOKUP(A21,'пр.взв.'!B7:F22,4,FALSE)</f>
        <v>0</v>
      </c>
      <c r="E21" s="325"/>
      <c r="F21" s="109"/>
      <c r="G21" s="12"/>
      <c r="H21" s="2"/>
      <c r="M21" s="95"/>
      <c r="N21" s="96"/>
      <c r="O21" s="38"/>
    </row>
    <row r="22" spans="1:15" ht="15" customHeight="1" thickBot="1">
      <c r="A22" s="316"/>
      <c r="B22" s="130">
        <f>'пр.взв.'!C22</f>
        <v>0</v>
      </c>
      <c r="C22" s="329"/>
      <c r="D22" s="130">
        <f>'пр.взв.'!E22</f>
        <v>0</v>
      </c>
      <c r="E22" s="109"/>
      <c r="F22" s="109"/>
      <c r="G22" s="12"/>
      <c r="H22" s="2"/>
      <c r="M22" s="95"/>
      <c r="N22" s="96"/>
      <c r="O22" s="38"/>
    </row>
    <row r="23" spans="1:8" ht="45" customHeight="1">
      <c r="A23" s="334" t="s">
        <v>82</v>
      </c>
      <c r="B23" s="334"/>
      <c r="C23" s="334"/>
      <c r="D23" s="334"/>
      <c r="E23" s="334"/>
      <c r="F23" s="334"/>
      <c r="G23" s="334"/>
      <c r="H23" s="334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295">
        <v>3</v>
      </c>
      <c r="B26" s="109"/>
      <c r="F26" s="322">
        <v>6</v>
      </c>
    </row>
    <row r="27" spans="1:9" ht="12.75" customHeight="1" thickBot="1">
      <c r="A27" s="296"/>
      <c r="B27" s="119"/>
      <c r="F27" s="323"/>
      <c r="G27" s="6"/>
      <c r="H27" s="6"/>
      <c r="I27" s="27"/>
    </row>
    <row r="28" spans="1:11" ht="15.75" customHeight="1">
      <c r="A28" s="109"/>
      <c r="B28" s="120"/>
      <c r="C28" s="324">
        <v>3</v>
      </c>
      <c r="F28" s="109"/>
      <c r="G28" s="2"/>
      <c r="H28" s="2"/>
      <c r="I28" s="28"/>
      <c r="J28" s="330">
        <v>4</v>
      </c>
      <c r="K28" s="331"/>
    </row>
    <row r="29" spans="1:11" ht="12.75" customHeight="1" thickBot="1">
      <c r="A29" s="109"/>
      <c r="B29" s="120"/>
      <c r="C29" s="325"/>
      <c r="F29" s="109"/>
      <c r="G29" s="2"/>
      <c r="H29" s="2"/>
      <c r="I29" s="28"/>
      <c r="J29" s="332"/>
      <c r="K29" s="333"/>
    </row>
    <row r="30" spans="1:9" ht="13.5" customHeight="1">
      <c r="A30" s="322">
        <v>1</v>
      </c>
      <c r="B30" s="121"/>
      <c r="F30" s="295">
        <v>4</v>
      </c>
      <c r="G30" s="1"/>
      <c r="H30" s="1"/>
      <c r="I30" s="29"/>
    </row>
    <row r="31" spans="1:6" ht="13.5" thickBot="1">
      <c r="A31" s="323"/>
      <c r="B31" s="109"/>
      <c r="F31" s="296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21" t="str">
        <f>'[1]реквизиты'!$G$8</f>
        <v>A. Sheyko</v>
      </c>
      <c r="I35" s="321"/>
      <c r="J35" s="321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21" t="str">
        <f>'[1]реквизиты'!$G$10</f>
        <v>R. Zakirov</v>
      </c>
      <c r="I40" s="321"/>
      <c r="J40" s="321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2011-05-14T06:30:01Z</cp:lastPrinted>
  <dcterms:created xsi:type="dcterms:W3CDTF">1996-10-08T23:32:33Z</dcterms:created>
  <dcterms:modified xsi:type="dcterms:W3CDTF">2011-05-14T06:31:09Z</dcterms:modified>
  <cp:category/>
  <cp:version/>
  <cp:contentType/>
  <cp:contentStatus/>
</cp:coreProperties>
</file>