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<sst xmlns="http://schemas.openxmlformats.org/spreadsheetml/2006/main" count="347" uniqueCount="132">
  <si>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</si>
  <si>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</si>
  <si>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</si>
  <si>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</si>
  <si>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</si>
  <si>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</si>
  <si>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</si>
  <si>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</si>
  <si>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</si>
  <si>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</si>
  <si>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</si>
  <si>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</si>
  <si>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</si>
  <si>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</si>
  <si>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</si>
  <si>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</si>
  <si>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</si>
  <si>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</si>
  <si>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</si>
  <si>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</si>
  <si>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</si>
  <si>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</si>
  <si>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</si>
  <si>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</si>
  <si>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</si>
  <si>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</si>
  <si>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</si>
  <si>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</si>
  <si>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</si>
  <si>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</si>
  <si>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</si>
  <si>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</si>
  <si>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</si>
  <si>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</si>
  <si>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</si>
  <si>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</si>
  <si>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</si>
  <si>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</si>
  <si>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</si>
  <si>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</si>
  <si>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</si>
  <si>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</si>
  <si>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</si>
  <si>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</si>
  <si>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</si>
  <si>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</si>
  <si>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</si>
  <si>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</si>
  <si>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6</t>
  </si>
  <si>
    <t>7</t>
  </si>
  <si>
    <t>8</t>
  </si>
  <si>
    <t>1</t>
  </si>
  <si>
    <t>4</t>
  </si>
  <si>
    <t>9</t>
  </si>
  <si>
    <t>15</t>
  </si>
  <si>
    <t>17</t>
  </si>
  <si>
    <t>22</t>
  </si>
  <si>
    <t>27</t>
  </si>
  <si>
    <t>32</t>
  </si>
  <si>
    <t>33</t>
  </si>
  <si>
    <t>36</t>
  </si>
  <si>
    <t>41</t>
  </si>
  <si>
    <t>44</t>
  </si>
  <si>
    <t>AGGELIDIS Theofulaktor</t>
  </si>
  <si>
    <t>GRE</t>
  </si>
  <si>
    <t>ГРЕ</t>
  </si>
  <si>
    <t>TARASEVICH Robert</t>
  </si>
  <si>
    <t>LTU</t>
  </si>
  <si>
    <t>Тарасевич Роберт</t>
  </si>
  <si>
    <t>ЛИТ</t>
  </si>
  <si>
    <t>IVANOV Ivaylo</t>
  </si>
  <si>
    <t>BGR</t>
  </si>
  <si>
    <t>БОЛ</t>
  </si>
  <si>
    <t>HAKOBYAN Martiros</t>
  </si>
  <si>
    <t>ARM</t>
  </si>
  <si>
    <t>АРМ</t>
  </si>
  <si>
    <t>GUSAKOVSKYI Bogdan</t>
  </si>
  <si>
    <t>UKR</t>
  </si>
  <si>
    <t>Гусаковский Богдан</t>
  </si>
  <si>
    <t>УКР</t>
  </si>
  <si>
    <t>1994 cms</t>
  </si>
  <si>
    <t>RUS</t>
  </si>
  <si>
    <t>РОС</t>
  </si>
  <si>
    <t>TSULUKIDZE Rezo</t>
  </si>
  <si>
    <t>GEO</t>
  </si>
  <si>
    <t>Цулукидзе Резо</t>
  </si>
  <si>
    <t>ГРУ</t>
  </si>
  <si>
    <t>KERIMHANOV Rustam</t>
  </si>
  <si>
    <t>EST</t>
  </si>
  <si>
    <t>Керимханов Рустам</t>
  </si>
  <si>
    <t>ЭСТ</t>
  </si>
  <si>
    <t>TSHIKUBI Ted Gaby</t>
  </si>
  <si>
    <t>FRA</t>
  </si>
  <si>
    <t>Тшикуби Тед Геби</t>
  </si>
  <si>
    <t>ФРА</t>
  </si>
  <si>
    <t>LUKASHYNSKI Dzmitry</t>
  </si>
  <si>
    <t>1993 cms</t>
  </si>
  <si>
    <t>BLR</t>
  </si>
  <si>
    <t>Лукашинский Дмитрий</t>
  </si>
  <si>
    <t>БЛР</t>
  </si>
  <si>
    <t xml:space="preserve">RASULLU ABDULHAGG </t>
  </si>
  <si>
    <t>AZE</t>
  </si>
  <si>
    <t>АЗЕ</t>
  </si>
  <si>
    <t>GER</t>
  </si>
  <si>
    <t>Шварц Александр</t>
  </si>
  <si>
    <t>ГЕР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</si>
  <si>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</si>
  <si>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</si>
  <si>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</si>
  <si>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</si>
  <si>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</si>
  <si>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</si>
  <si>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</si>
  <si>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</si>
  <si>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</si>
  <si>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</si>
  <si>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</si>
  <si>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</si>
  <si>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Weight category 81M  кg.</t>
  </si>
  <si>
    <t>5</t>
  </si>
  <si>
    <t>KARIMOV Arif</t>
  </si>
  <si>
    <t>Каримов Ариф</t>
  </si>
  <si>
    <t>3</t>
  </si>
  <si>
    <t>10</t>
  </si>
  <si>
    <t>11</t>
  </si>
  <si>
    <t>8-9</t>
  </si>
  <si>
    <t>10-12</t>
  </si>
  <si>
    <t>Иванов Ивайло</t>
  </si>
  <si>
    <t>Расуллу Абдулаг</t>
  </si>
  <si>
    <t>Хакобян Мартирос</t>
  </si>
  <si>
    <t>Агелидис Теофулактор</t>
  </si>
  <si>
    <t>Shvarts  Alexander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</si>
</sst>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12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0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9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15" applyFont="1" applyAlignment="1">
      <alignment/>
    </xf>
    <xf numFmtId="0" fontId="13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2" fillId="0" borderId="19" xfId="15" applyFont="1" applyBorder="1" applyAlignment="1">
      <alignment horizontal="left" vertical="center" wrapText="1"/>
    </xf>
    <xf numFmtId="0" fontId="33" fillId="0" borderId="19" xfId="15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center" vertical="center" wrapText="1"/>
    </xf>
    <xf numFmtId="49" fontId="0" fillId="2" borderId="21" xfId="0" applyNumberFormat="1" applyFont="1" applyFill="1" applyBorder="1" applyAlignment="1">
      <alignment vertical="center" wrapText="1"/>
    </xf>
    <xf numFmtId="49" fontId="0" fillId="2" borderId="20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6" fillId="0" borderId="4" xfId="15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6" fillId="0" borderId="19" xfId="15" applyFont="1" applyFill="1" applyBorder="1" applyAlignment="1">
      <alignment vertical="center" wrapText="1"/>
    </xf>
    <xf numFmtId="0" fontId="6" fillId="0" borderId="19" xfId="15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19" xfId="15" applyFont="1" applyFill="1" applyBorder="1" applyAlignment="1">
      <alignment horizontal="left" vertical="center" wrapText="1"/>
    </xf>
    <xf numFmtId="0" fontId="0" fillId="0" borderId="24" xfId="15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49" fontId="6" fillId="3" borderId="4" xfId="15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15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5" xfId="15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0" fillId="0" borderId="20" xfId="15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" fillId="0" borderId="25" xfId="15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4" fillId="0" borderId="24" xfId="15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4" fillId="0" borderId="24" xfId="15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4" fillId="0" borderId="20" xfId="15" applyFont="1" applyBorder="1" applyAlignment="1">
      <alignment horizontal="left" vertical="center" wrapText="1"/>
    </xf>
    <xf numFmtId="0" fontId="34" fillId="0" borderId="20" xfId="15" applyFont="1" applyBorder="1" applyAlignment="1">
      <alignment horizontal="center" vertical="center" wrapText="1"/>
    </xf>
    <xf numFmtId="0" fontId="34" fillId="0" borderId="25" xfId="15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4" fillId="0" borderId="25" xfId="15" applyFont="1" applyBorder="1" applyAlignment="1">
      <alignment horizontal="left" vertical="center" wrapText="1"/>
    </xf>
    <xf numFmtId="49" fontId="32" fillId="0" borderId="25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15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15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15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19" fillId="0" borderId="37" xfId="16" applyFont="1" applyBorder="1" applyAlignment="1">
      <alignment horizontal="center" vertical="center" wrapText="1"/>
    </xf>
    <xf numFmtId="178" fontId="19" fillId="0" borderId="38" xfId="16" applyFont="1" applyBorder="1" applyAlignment="1">
      <alignment horizontal="center" vertical="center" wrapText="1"/>
    </xf>
    <xf numFmtId="178" fontId="19" fillId="0" borderId="16" xfId="16" applyFont="1" applyBorder="1" applyAlignment="1">
      <alignment horizontal="center" vertical="center" wrapText="1"/>
    </xf>
    <xf numFmtId="178" fontId="19" fillId="0" borderId="39" xfId="16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49" fontId="19" fillId="0" borderId="40" xfId="16" applyNumberFormat="1" applyFont="1" applyBorder="1" applyAlignment="1">
      <alignment horizontal="center" vertical="center" wrapText="1"/>
    </xf>
    <xf numFmtId="0" fontId="19" fillId="0" borderId="41" xfId="16" applyNumberFormat="1" applyFont="1" applyBorder="1" applyAlignment="1">
      <alignment horizontal="center" vertical="center" wrapText="1"/>
    </xf>
    <xf numFmtId="178" fontId="20" fillId="4" borderId="16" xfId="16" applyFont="1" applyFill="1" applyBorder="1" applyAlignment="1">
      <alignment horizontal="center" vertical="center" wrapText="1"/>
    </xf>
    <xf numFmtId="178" fontId="20" fillId="4" borderId="39" xfId="16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178" fontId="20" fillId="5" borderId="18" xfId="16" applyFont="1" applyFill="1" applyBorder="1" applyAlignment="1">
      <alignment horizontal="center" vertical="center" wrapText="1"/>
    </xf>
    <xf numFmtId="178" fontId="20" fillId="5" borderId="39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8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8" fillId="6" borderId="12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28" fillId="6" borderId="45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28" fillId="5" borderId="45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46" xfId="0" applyFont="1" applyFill="1" applyBorder="1" applyAlignment="1">
      <alignment horizontal="center" vertical="center"/>
    </xf>
    <xf numFmtId="0" fontId="28" fillId="4" borderId="45" xfId="0" applyFont="1" applyFill="1" applyBorder="1" applyAlignment="1">
      <alignment horizontal="center" vertical="center"/>
    </xf>
    <xf numFmtId="0" fontId="13" fillId="7" borderId="47" xfId="15" applyFont="1" applyFill="1" applyBorder="1" applyAlignment="1" applyProtection="1">
      <alignment horizontal="center" vertical="center" wrapText="1"/>
      <protection/>
    </xf>
    <xf numFmtId="0" fontId="13" fillId="7" borderId="13" xfId="15" applyFont="1" applyFill="1" applyBorder="1" applyAlignment="1" applyProtection="1">
      <alignment horizontal="center" vertical="center" wrapText="1"/>
      <protection/>
    </xf>
    <xf numFmtId="0" fontId="13" fillId="7" borderId="48" xfId="15" applyFont="1" applyFill="1" applyBorder="1" applyAlignment="1" applyProtection="1">
      <alignment horizontal="center" vertical="center" wrapText="1"/>
      <protection/>
    </xf>
    <xf numFmtId="0" fontId="0" fillId="0" borderId="43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5" borderId="0" xfId="15" applyFont="1" applyFill="1" applyBorder="1" applyAlignment="1">
      <alignment horizontal="center" vertical="center"/>
    </xf>
    <xf numFmtId="0" fontId="2" fillId="8" borderId="4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0" fontId="3" fillId="8" borderId="12" xfId="0" applyNumberFormat="1" applyFont="1" applyFill="1" applyBorder="1" applyAlignment="1">
      <alignment horizontal="center" vertical="center"/>
    </xf>
    <xf numFmtId="0" fontId="3" fillId="8" borderId="44" xfId="0" applyNumberFormat="1" applyFont="1" applyFill="1" applyBorder="1" applyAlignment="1">
      <alignment horizontal="center" vertical="center"/>
    </xf>
    <xf numFmtId="0" fontId="3" fillId="8" borderId="45" xfId="0" applyNumberFormat="1" applyFont="1" applyFill="1" applyBorder="1" applyAlignment="1">
      <alignment horizontal="center" vertical="center"/>
    </xf>
    <xf numFmtId="0" fontId="3" fillId="8" borderId="23" xfId="0" applyNumberFormat="1" applyFont="1" applyFill="1" applyBorder="1" applyAlignment="1">
      <alignment horizontal="center" vertical="center"/>
    </xf>
    <xf numFmtId="0" fontId="31" fillId="0" borderId="47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8" xfId="15" applyNumberFormat="1" applyFont="1" applyFill="1" applyBorder="1" applyAlignment="1">
      <alignment horizontal="center" vertical="center" wrapText="1"/>
    </xf>
    <xf numFmtId="0" fontId="23" fillId="0" borderId="47" xfId="15" applyNumberFormat="1" applyFont="1" applyBorder="1" applyAlignment="1">
      <alignment horizontal="center" vertical="center" wrapText="1"/>
    </xf>
    <xf numFmtId="0" fontId="23" fillId="0" borderId="13" xfId="15" applyNumberFormat="1" applyFont="1" applyBorder="1" applyAlignment="1">
      <alignment horizontal="center" vertical="center" wrapText="1"/>
    </xf>
    <xf numFmtId="0" fontId="23" fillId="0" borderId="48" xfId="15" applyNumberFormat="1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5" fillId="9" borderId="47" xfId="15" applyNumberFormat="1" applyFont="1" applyFill="1" applyBorder="1" applyAlignment="1">
      <alignment horizontal="center" vertical="center" wrapText="1"/>
    </xf>
    <xf numFmtId="0" fontId="5" fillId="9" borderId="13" xfId="15" applyNumberFormat="1" applyFont="1" applyFill="1" applyBorder="1" applyAlignment="1">
      <alignment horizontal="center" vertical="center" wrapText="1"/>
    </xf>
    <xf numFmtId="0" fontId="5" fillId="9" borderId="48" xfId="15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8" borderId="4" xfId="0" applyNumberFormat="1" applyFont="1" applyFill="1" applyBorder="1" applyAlignment="1">
      <alignment horizontal="center" vertical="center" wrapText="1"/>
    </xf>
    <xf numFmtId="0" fontId="33" fillId="0" borderId="18" xfId="15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0" fontId="2" fillId="7" borderId="4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4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916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012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011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725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828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A11" t="str">
            <v>Гл. секретарь</v>
          </cell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I53" sqref="A1:I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49" t="s">
        <v>27</v>
      </c>
      <c r="C1" s="249"/>
      <c r="D1" s="249"/>
      <c r="E1" s="249"/>
      <c r="F1" s="249"/>
      <c r="G1" s="249"/>
      <c r="H1" s="249"/>
      <c r="I1" s="249"/>
      <c r="J1" s="92"/>
      <c r="K1" s="249" t="s">
        <v>27</v>
      </c>
      <c r="L1" s="249"/>
      <c r="M1" s="249"/>
      <c r="N1" s="249"/>
      <c r="O1" s="249"/>
      <c r="P1" s="249"/>
      <c r="Q1" s="249"/>
      <c r="R1" s="249"/>
    </row>
    <row r="2" spans="2:18" ht="15.75">
      <c r="B2" s="250" t="str">
        <f>'пр.взв.'!A4</f>
        <v>Weight category 81M  кg.</v>
      </c>
      <c r="C2" s="251"/>
      <c r="D2" s="251"/>
      <c r="E2" s="251"/>
      <c r="F2" s="251"/>
      <c r="G2" s="251"/>
      <c r="H2" s="251"/>
      <c r="I2" s="251"/>
      <c r="J2" s="93"/>
      <c r="K2" s="250" t="str">
        <f>'пр.взв.'!A4</f>
        <v>Weight category 81M  кg.</v>
      </c>
      <c r="L2" s="251"/>
      <c r="M2" s="251"/>
      <c r="N2" s="251"/>
      <c r="O2" s="251"/>
      <c r="P2" s="251"/>
      <c r="Q2" s="251"/>
      <c r="R2" s="251"/>
    </row>
    <row r="3" spans="2:18" ht="16.5" hidden="1" thickBot="1">
      <c r="B3" s="94" t="s">
        <v>22</v>
      </c>
      <c r="C3" s="95" t="s">
        <v>34</v>
      </c>
      <c r="D3" s="96" t="s">
        <v>30</v>
      </c>
      <c r="E3" s="97"/>
      <c r="F3" s="94"/>
      <c r="G3" s="97"/>
      <c r="H3" s="97"/>
      <c r="I3" s="97"/>
      <c r="J3" s="97"/>
      <c r="K3" s="94" t="s">
        <v>29</v>
      </c>
      <c r="L3" s="95" t="s">
        <v>34</v>
      </c>
      <c r="M3" s="96" t="s">
        <v>30</v>
      </c>
      <c r="N3" s="97"/>
      <c r="O3" s="94"/>
      <c r="P3" s="97"/>
      <c r="Q3" s="97"/>
      <c r="R3" s="97"/>
    </row>
    <row r="4" spans="1:18" ht="12.75" customHeight="1" hidden="1">
      <c r="A4" s="187" t="s">
        <v>31</v>
      </c>
      <c r="B4" s="205" t="s">
        <v>4</v>
      </c>
      <c r="C4" s="193" t="s">
        <v>5</v>
      </c>
      <c r="D4" s="193" t="s">
        <v>6</v>
      </c>
      <c r="E4" s="193" t="s">
        <v>14</v>
      </c>
      <c r="F4" s="189" t="s">
        <v>15</v>
      </c>
      <c r="G4" s="194" t="s">
        <v>17</v>
      </c>
      <c r="H4" s="196" t="s">
        <v>18</v>
      </c>
      <c r="I4" s="185" t="s">
        <v>16</v>
      </c>
      <c r="J4" s="187" t="s">
        <v>31</v>
      </c>
      <c r="K4" s="247" t="s">
        <v>4</v>
      </c>
      <c r="L4" s="193" t="s">
        <v>5</v>
      </c>
      <c r="M4" s="193" t="s">
        <v>6</v>
      </c>
      <c r="N4" s="193" t="s">
        <v>14</v>
      </c>
      <c r="O4" s="189" t="s">
        <v>15</v>
      </c>
      <c r="P4" s="194" t="s">
        <v>17</v>
      </c>
      <c r="Q4" s="196" t="s">
        <v>18</v>
      </c>
      <c r="R4" s="185" t="s">
        <v>16</v>
      </c>
    </row>
    <row r="5" spans="1:18" ht="13.5" customHeight="1" hidden="1" thickBot="1">
      <c r="A5" s="188"/>
      <c r="B5" s="206" t="s">
        <v>4</v>
      </c>
      <c r="C5" s="190" t="s">
        <v>5</v>
      </c>
      <c r="D5" s="190" t="s">
        <v>6</v>
      </c>
      <c r="E5" s="190" t="s">
        <v>14</v>
      </c>
      <c r="F5" s="190" t="s">
        <v>15</v>
      </c>
      <c r="G5" s="195"/>
      <c r="H5" s="197"/>
      <c r="I5" s="186" t="s">
        <v>16</v>
      </c>
      <c r="J5" s="188"/>
      <c r="K5" s="248" t="s">
        <v>4</v>
      </c>
      <c r="L5" s="190" t="s">
        <v>5</v>
      </c>
      <c r="M5" s="190" t="s">
        <v>6</v>
      </c>
      <c r="N5" s="190" t="s">
        <v>14</v>
      </c>
      <c r="O5" s="190" t="s">
        <v>15</v>
      </c>
      <c r="P5" s="195"/>
      <c r="Q5" s="197"/>
      <c r="R5" s="186" t="s">
        <v>16</v>
      </c>
    </row>
    <row r="6" spans="1:18" ht="12.75" customHeight="1" hidden="1">
      <c r="A6" s="208">
        <v>1</v>
      </c>
      <c r="B6" s="235">
        <v>1</v>
      </c>
      <c r="C6" s="183" t="str">
        <f>VLOOKUP(B6,'пр.взв.'!B7:E38,2,FALSE)</f>
        <v>AGGELIDIS Theofulaktor</v>
      </c>
      <c r="D6" s="184">
        <f>VLOOKUP(B6,'пр.взв.'!B7:F38,3,FALSE)</f>
        <v>1994</v>
      </c>
      <c r="E6" s="184" t="str">
        <f>VLOOKUP(B6,'пр.взв.'!B7:G38,4,FALSE)</f>
        <v>GRE</v>
      </c>
      <c r="F6" s="161"/>
      <c r="G6" s="175"/>
      <c r="H6" s="176"/>
      <c r="I6" s="172"/>
      <c r="J6" s="178">
        <v>5</v>
      </c>
      <c r="K6" s="235">
        <v>2</v>
      </c>
      <c r="L6" s="183" t="str">
        <f>VLOOKUP(K6,'пр.взв.'!B7:E38,2,FALSE)</f>
        <v>TARASEVICH Robert</v>
      </c>
      <c r="M6" s="184">
        <f>VLOOKUP(K6,'пр.взв.'!B7:F38,3,FALSE)</f>
        <v>1993</v>
      </c>
      <c r="N6" s="184" t="str">
        <f>VLOOKUP(K6,'пр.взв.'!B7:G38,4,FALSE)</f>
        <v>LTU</v>
      </c>
      <c r="O6" s="161"/>
      <c r="P6" s="175"/>
      <c r="Q6" s="176"/>
      <c r="R6" s="172"/>
    </row>
    <row r="7" spans="1:18" ht="12.75" customHeight="1" hidden="1">
      <c r="A7" s="209"/>
      <c r="B7" s="233"/>
      <c r="C7" s="173"/>
      <c r="D7" s="164"/>
      <c r="E7" s="164"/>
      <c r="F7" s="164"/>
      <c r="G7" s="164"/>
      <c r="H7" s="177"/>
      <c r="I7" s="162"/>
      <c r="J7" s="179"/>
      <c r="K7" s="233"/>
      <c r="L7" s="173"/>
      <c r="M7" s="164"/>
      <c r="N7" s="164"/>
      <c r="O7" s="164"/>
      <c r="P7" s="164"/>
      <c r="Q7" s="177"/>
      <c r="R7" s="162"/>
    </row>
    <row r="8" spans="1:18" ht="12.75" customHeight="1" hidden="1">
      <c r="A8" s="209"/>
      <c r="B8" s="233">
        <v>9</v>
      </c>
      <c r="C8" s="159" t="str">
        <f>VLOOKUP(B8,'пр.взв.'!B7:E38,2,FALSE)</f>
        <v>TSHIKUBI Ted Gaby</v>
      </c>
      <c r="D8" s="166">
        <f>VLOOKUP(B8,'пр.взв.'!B7:F38,3,FALSE)</f>
        <v>1994</v>
      </c>
      <c r="E8" s="166" t="str">
        <f>VLOOKUP(B8,'пр.взв.'!B7:G38,4,FALSE)</f>
        <v>FRA</v>
      </c>
      <c r="F8" s="165"/>
      <c r="G8" s="165"/>
      <c r="H8" s="171"/>
      <c r="I8" s="171"/>
      <c r="J8" s="179"/>
      <c r="K8" s="233">
        <v>10</v>
      </c>
      <c r="L8" s="159" t="str">
        <f>VLOOKUP(K8,'пр.взв.'!B7:E38,2,FALSE)</f>
        <v>LUKASHYNSKI Dzmitry</v>
      </c>
      <c r="M8" s="166" t="str">
        <f>VLOOKUP(K8,'пр.взв.'!B7:F38,3,FALSE)</f>
        <v>1993 cms</v>
      </c>
      <c r="N8" s="184" t="str">
        <f>VLOOKUP(K8,'пр.взв.'!B7:G40,4,FALSE)</f>
        <v>BLR</v>
      </c>
      <c r="O8" s="165"/>
      <c r="P8" s="165"/>
      <c r="Q8" s="171"/>
      <c r="R8" s="171"/>
    </row>
    <row r="9" spans="1:18" ht="13.5" customHeight="1" hidden="1" thickBot="1">
      <c r="A9" s="210"/>
      <c r="B9" s="234"/>
      <c r="C9" s="207"/>
      <c r="D9" s="218"/>
      <c r="E9" s="218"/>
      <c r="F9" s="214"/>
      <c r="G9" s="214"/>
      <c r="H9" s="215"/>
      <c r="I9" s="215"/>
      <c r="J9" s="200"/>
      <c r="K9" s="234"/>
      <c r="L9" s="207"/>
      <c r="M9" s="218"/>
      <c r="N9" s="164"/>
      <c r="O9" s="214"/>
      <c r="P9" s="214"/>
      <c r="Q9" s="215"/>
      <c r="R9" s="215"/>
    </row>
    <row r="10" spans="1:18" ht="12.75" customHeight="1" hidden="1">
      <c r="A10" s="208">
        <v>2</v>
      </c>
      <c r="B10" s="235">
        <v>5</v>
      </c>
      <c r="C10" s="244" t="str">
        <f>VLOOKUP(B10,'пр.взв.'!B7:E38,2,FALSE)</f>
        <v>GUSAKOVSKYI Bogdan</v>
      </c>
      <c r="D10" s="232">
        <f>VLOOKUP(B10,'пр.взв.'!B7:F38,3,FALSE)</f>
        <v>1993</v>
      </c>
      <c r="E10" s="232" t="str">
        <f>VLOOKUP(B10,'пр.взв.'!B7:G38,4,FALSE)</f>
        <v>UKR</v>
      </c>
      <c r="F10" s="243"/>
      <c r="G10" s="245"/>
      <c r="H10" s="246"/>
      <c r="I10" s="174"/>
      <c r="J10" s="178">
        <v>6</v>
      </c>
      <c r="K10" s="235">
        <v>6</v>
      </c>
      <c r="L10" s="244" t="str">
        <f>VLOOKUP(K10,'пр.взв.'!B7:E38,2,FALSE)</f>
        <v>KARIMOV Arif</v>
      </c>
      <c r="M10" s="232" t="str">
        <f>VLOOKUP(K10,'пр.взв.'!B7:F38,3,FALSE)</f>
        <v>1994 cms</v>
      </c>
      <c r="N10" s="232" t="str">
        <f>VLOOKUP(K10,'пр.взв.'!B7:G42,4,FALSE)</f>
        <v>RUS</v>
      </c>
      <c r="O10" s="243"/>
      <c r="P10" s="216"/>
      <c r="Q10" s="217"/>
      <c r="R10" s="174"/>
    </row>
    <row r="11" spans="1:18" ht="12.75" customHeight="1" hidden="1">
      <c r="A11" s="209"/>
      <c r="B11" s="233"/>
      <c r="C11" s="225"/>
      <c r="D11" s="227"/>
      <c r="E11" s="227"/>
      <c r="F11" s="227"/>
      <c r="G11" s="227"/>
      <c r="H11" s="237"/>
      <c r="I11" s="162"/>
      <c r="J11" s="179"/>
      <c r="K11" s="233"/>
      <c r="L11" s="225"/>
      <c r="M11" s="227"/>
      <c r="N11" s="227"/>
      <c r="O11" s="227"/>
      <c r="P11" s="164"/>
      <c r="Q11" s="177"/>
      <c r="R11" s="162"/>
    </row>
    <row r="12" spans="1:18" ht="12.75" customHeight="1" hidden="1">
      <c r="A12" s="209"/>
      <c r="B12" s="233">
        <v>13</v>
      </c>
      <c r="C12" s="224">
        <f>VLOOKUP(B12,'пр.взв.'!B7:E38,2,FALSE)</f>
        <v>0</v>
      </c>
      <c r="D12" s="226">
        <f>VLOOKUP(B12,'пр.взв.'!B7:F38,3,FALSE)</f>
        <v>0</v>
      </c>
      <c r="E12" s="226">
        <f>VLOOKUP(B12,'пр.взв.'!B7:G38,4,FALSE)</f>
        <v>0</v>
      </c>
      <c r="F12" s="219"/>
      <c r="G12" s="219"/>
      <c r="H12" s="221"/>
      <c r="I12" s="171"/>
      <c r="J12" s="179"/>
      <c r="K12" s="233">
        <v>14</v>
      </c>
      <c r="L12" s="224">
        <f>VLOOKUP(K12,'пр.взв.'!B7:E38,2,FALSE)</f>
        <v>0</v>
      </c>
      <c r="M12" s="226">
        <f>VLOOKUP(K12,'пр.взв.'!B7:F38,3,FALSE)</f>
        <v>0</v>
      </c>
      <c r="N12" s="226">
        <f>VLOOKUP(K12,'пр.взв.'!B7:G44,4,FALSE)</f>
        <v>0</v>
      </c>
      <c r="O12" s="219"/>
      <c r="P12" s="219"/>
      <c r="Q12" s="221"/>
      <c r="R12" s="221"/>
    </row>
    <row r="13" spans="1:18" ht="12.75" customHeight="1" hidden="1" thickBot="1">
      <c r="A13" s="210"/>
      <c r="B13" s="234"/>
      <c r="C13" s="241"/>
      <c r="D13" s="242"/>
      <c r="E13" s="242"/>
      <c r="F13" s="239"/>
      <c r="G13" s="239"/>
      <c r="H13" s="240"/>
      <c r="I13" s="215"/>
      <c r="J13" s="200"/>
      <c r="K13" s="234"/>
      <c r="L13" s="241"/>
      <c r="M13" s="242"/>
      <c r="N13" s="242"/>
      <c r="O13" s="239"/>
      <c r="P13" s="239"/>
      <c r="Q13" s="240"/>
      <c r="R13" s="240"/>
    </row>
    <row r="14" spans="1:18" ht="12.75" customHeight="1" hidden="1">
      <c r="A14" s="208">
        <v>3</v>
      </c>
      <c r="B14" s="235">
        <v>3</v>
      </c>
      <c r="C14" s="183" t="str">
        <f>VLOOKUP(B14,'пр.взв.'!B7:E38,2,FALSE)</f>
        <v>IVANOV Ivaylo</v>
      </c>
      <c r="D14" s="184">
        <f>VLOOKUP(B14,'пр.взв.'!B7:F38,3,FALSE)</f>
        <v>1994</v>
      </c>
      <c r="E14" s="184" t="str">
        <f>VLOOKUP(B14,'пр.взв.'!B7:G38,4,FALSE)</f>
        <v>BGR</v>
      </c>
      <c r="F14" s="161"/>
      <c r="G14" s="175"/>
      <c r="H14" s="176"/>
      <c r="I14" s="172"/>
      <c r="J14" s="178">
        <v>7</v>
      </c>
      <c r="K14" s="235">
        <v>4</v>
      </c>
      <c r="L14" s="183" t="str">
        <f>VLOOKUP(K14,'пр.взв.'!B7:E38,2,FALSE)</f>
        <v>HAKOBYAN Martiros</v>
      </c>
      <c r="M14" s="184">
        <f>VLOOKUP(K14,'пр.взв.'!B7:F38,3,FALSE)</f>
        <v>1993</v>
      </c>
      <c r="N14" s="174" t="str">
        <f>VLOOKUP(K14,'пр.взв.'!B7:G46,4,FALSE)</f>
        <v>ARM</v>
      </c>
      <c r="O14" s="161"/>
      <c r="P14" s="175"/>
      <c r="Q14" s="176"/>
      <c r="R14" s="172"/>
    </row>
    <row r="15" spans="1:18" ht="12.75" customHeight="1" hidden="1">
      <c r="A15" s="209"/>
      <c r="B15" s="233"/>
      <c r="C15" s="173"/>
      <c r="D15" s="164"/>
      <c r="E15" s="164"/>
      <c r="F15" s="164"/>
      <c r="G15" s="164"/>
      <c r="H15" s="177"/>
      <c r="I15" s="162"/>
      <c r="J15" s="179"/>
      <c r="K15" s="233"/>
      <c r="L15" s="173"/>
      <c r="M15" s="164"/>
      <c r="N15" s="164"/>
      <c r="O15" s="164"/>
      <c r="P15" s="164"/>
      <c r="Q15" s="177"/>
      <c r="R15" s="162"/>
    </row>
    <row r="16" spans="1:18" ht="12.75" customHeight="1" hidden="1">
      <c r="A16" s="209"/>
      <c r="B16" s="233">
        <v>11</v>
      </c>
      <c r="C16" s="159" t="str">
        <f>VLOOKUP(B16,'пр.взв.'!B15:E30,2,FALSE)</f>
        <v>RASULLU ABDULHAGG </v>
      </c>
      <c r="D16" s="166">
        <f>VLOOKUP(B16,'пр.взв.'!B15:F30,3,FALSE)</f>
        <v>1993</v>
      </c>
      <c r="E16" s="166" t="str">
        <f>VLOOKUP(B16,'пр.взв.'!B15:G30,4,FALSE)</f>
        <v>AZE</v>
      </c>
      <c r="F16" s="165"/>
      <c r="G16" s="165"/>
      <c r="H16" s="171"/>
      <c r="I16" s="171"/>
      <c r="J16" s="179"/>
      <c r="K16" s="233">
        <v>12</v>
      </c>
      <c r="L16" s="159" t="str">
        <f>VLOOKUP(K16,'пр.взв.'!B7:E38,2,FALSE)</f>
        <v>Shvarts  Alexander</v>
      </c>
      <c r="M16" s="166">
        <f>VLOOKUP(K16,'пр.взв.'!B7:F38,3,FALSE)</f>
        <v>1994</v>
      </c>
      <c r="N16" s="166" t="str">
        <f>VLOOKUP(K16,'пр.взв.'!B7:G48,4,FALSE)</f>
        <v>GER</v>
      </c>
      <c r="O16" s="165"/>
      <c r="P16" s="165"/>
      <c r="Q16" s="171"/>
      <c r="R16" s="171"/>
    </row>
    <row r="17" spans="1:18" ht="13.5" customHeight="1" hidden="1" thickBot="1">
      <c r="A17" s="210"/>
      <c r="B17" s="234"/>
      <c r="C17" s="207"/>
      <c r="D17" s="218"/>
      <c r="E17" s="218"/>
      <c r="F17" s="214"/>
      <c r="G17" s="214"/>
      <c r="H17" s="215"/>
      <c r="I17" s="215"/>
      <c r="J17" s="200"/>
      <c r="K17" s="234"/>
      <c r="L17" s="207"/>
      <c r="M17" s="218"/>
      <c r="N17" s="218"/>
      <c r="O17" s="214"/>
      <c r="P17" s="214"/>
      <c r="Q17" s="215"/>
      <c r="R17" s="215"/>
    </row>
    <row r="18" spans="1:18" ht="12.75" customHeight="1" hidden="1">
      <c r="A18" s="208">
        <v>4</v>
      </c>
      <c r="B18" s="235">
        <v>7</v>
      </c>
      <c r="C18" s="230" t="str">
        <f>VLOOKUP(B18,'пр.взв.'!B15:E30,2,FALSE)</f>
        <v>TSULUKIDZE Rezo</v>
      </c>
      <c r="D18" s="231" t="str">
        <f>VLOOKUP(B18,'пр.взв.'!B15:F30,3,FALSE)</f>
        <v>1994 cms</v>
      </c>
      <c r="E18" s="231" t="str">
        <f>VLOOKUP(B18,'пр.взв.'!B15:G30,4,FALSE)</f>
        <v>GEO</v>
      </c>
      <c r="F18" s="227"/>
      <c r="G18" s="236"/>
      <c r="H18" s="237"/>
      <c r="I18" s="226"/>
      <c r="J18" s="201">
        <v>8</v>
      </c>
      <c r="K18" s="229">
        <v>8</v>
      </c>
      <c r="L18" s="230" t="str">
        <f>VLOOKUP(K18,'пр.взв.'!B7:E38,2,FALSE)</f>
        <v>KERIMHANOV Rustam</v>
      </c>
      <c r="M18" s="231">
        <f>VLOOKUP(K18,'пр.взв.'!B7:F38,3,FALSE)</f>
        <v>1993</v>
      </c>
      <c r="N18" s="232" t="str">
        <f>VLOOKUP(K18,'пр.взв.'!B7:G50,4,FALSE)</f>
        <v>EST</v>
      </c>
      <c r="O18" s="227"/>
      <c r="P18" s="228"/>
      <c r="Q18" s="177"/>
      <c r="R18" s="166"/>
    </row>
    <row r="19" spans="1:18" ht="12.75" customHeight="1" hidden="1">
      <c r="A19" s="209"/>
      <c r="B19" s="233"/>
      <c r="C19" s="225"/>
      <c r="D19" s="227"/>
      <c r="E19" s="227"/>
      <c r="F19" s="227"/>
      <c r="G19" s="227"/>
      <c r="H19" s="237"/>
      <c r="I19" s="238"/>
      <c r="J19" s="202"/>
      <c r="K19" s="223"/>
      <c r="L19" s="225"/>
      <c r="M19" s="227"/>
      <c r="N19" s="227"/>
      <c r="O19" s="227"/>
      <c r="P19" s="164"/>
      <c r="Q19" s="177"/>
      <c r="R19" s="162"/>
    </row>
    <row r="20" spans="1:18" ht="12.75" customHeight="1" hidden="1">
      <c r="A20" s="209"/>
      <c r="B20" s="233">
        <v>15</v>
      </c>
      <c r="C20" s="224">
        <f>VLOOKUP(B20,'пр.взв.'!B7:E38,2,FALSE)</f>
        <v>0</v>
      </c>
      <c r="D20" s="226">
        <f>VLOOKUP(B20,'пр.взв.'!B7:F38,3,FALSE)</f>
        <v>0</v>
      </c>
      <c r="E20" s="226">
        <f>VLOOKUP(B20,'пр.взв.'!B7:G38,4,FALSE)</f>
        <v>0</v>
      </c>
      <c r="F20" s="219"/>
      <c r="G20" s="219"/>
      <c r="H20" s="221"/>
      <c r="I20" s="221"/>
      <c r="J20" s="202"/>
      <c r="K20" s="223">
        <v>16</v>
      </c>
      <c r="L20" s="224">
        <f>VLOOKUP(K20,'пр.взв.'!B7:E38,2,FALSE)</f>
        <v>0</v>
      </c>
      <c r="M20" s="226">
        <f>VLOOKUP(K20,'пр.взв.'!B7:F38,3,FALSE)</f>
        <v>0</v>
      </c>
      <c r="N20" s="226">
        <f>VLOOKUP(K20,'пр.взв.'!B7:G52,4,FALSE)</f>
        <v>0</v>
      </c>
      <c r="O20" s="219"/>
      <c r="P20" s="219"/>
      <c r="Q20" s="221"/>
      <c r="R20" s="221"/>
    </row>
    <row r="21" spans="1:18" ht="12.75" customHeight="1" hidden="1">
      <c r="A21" s="211"/>
      <c r="B21" s="233"/>
      <c r="C21" s="225"/>
      <c r="D21" s="227"/>
      <c r="E21" s="227"/>
      <c r="F21" s="220"/>
      <c r="G21" s="220"/>
      <c r="H21" s="222"/>
      <c r="I21" s="222"/>
      <c r="J21" s="203"/>
      <c r="K21" s="223"/>
      <c r="L21" s="225"/>
      <c r="M21" s="227"/>
      <c r="N21" s="227"/>
      <c r="O21" s="220"/>
      <c r="P21" s="220"/>
      <c r="Q21" s="222"/>
      <c r="R21" s="222"/>
    </row>
    <row r="23" spans="2:18" ht="16.5" hidden="1" thickBot="1">
      <c r="B23" s="94" t="s">
        <v>22</v>
      </c>
      <c r="C23" s="95" t="s">
        <v>34</v>
      </c>
      <c r="D23" s="96" t="s">
        <v>28</v>
      </c>
      <c r="E23" s="97"/>
      <c r="F23" s="94"/>
      <c r="G23" s="97"/>
      <c r="H23" s="97"/>
      <c r="I23" s="97"/>
      <c r="K23" s="94" t="s">
        <v>29</v>
      </c>
      <c r="L23" s="95" t="s">
        <v>34</v>
      </c>
      <c r="M23" s="96" t="s">
        <v>28</v>
      </c>
      <c r="N23" s="97"/>
      <c r="O23" s="94"/>
      <c r="P23" s="97"/>
      <c r="Q23" s="97"/>
      <c r="R23" s="97"/>
    </row>
    <row r="24" spans="1:18" ht="12.75" customHeight="1" hidden="1">
      <c r="A24" s="187" t="s">
        <v>31</v>
      </c>
      <c r="B24" s="205" t="s">
        <v>4</v>
      </c>
      <c r="C24" s="193" t="s">
        <v>5</v>
      </c>
      <c r="D24" s="193" t="s">
        <v>6</v>
      </c>
      <c r="E24" s="193" t="s">
        <v>14</v>
      </c>
      <c r="F24" s="189" t="s">
        <v>15</v>
      </c>
      <c r="G24" s="194" t="s">
        <v>17</v>
      </c>
      <c r="H24" s="196" t="s">
        <v>18</v>
      </c>
      <c r="I24" s="185" t="s">
        <v>16</v>
      </c>
      <c r="J24" s="187" t="s">
        <v>31</v>
      </c>
      <c r="K24" s="205" t="s">
        <v>4</v>
      </c>
      <c r="L24" s="193" t="s">
        <v>5</v>
      </c>
      <c r="M24" s="193" t="s">
        <v>6</v>
      </c>
      <c r="N24" s="193" t="s">
        <v>14</v>
      </c>
      <c r="O24" s="189" t="s">
        <v>15</v>
      </c>
      <c r="P24" s="194" t="s">
        <v>17</v>
      </c>
      <c r="Q24" s="196" t="s">
        <v>18</v>
      </c>
      <c r="R24" s="185" t="s">
        <v>16</v>
      </c>
    </row>
    <row r="25" spans="1:18" ht="13.5" customHeight="1" hidden="1" thickBot="1">
      <c r="A25" s="188"/>
      <c r="B25" s="206" t="s">
        <v>4</v>
      </c>
      <c r="C25" s="190" t="s">
        <v>5</v>
      </c>
      <c r="D25" s="190" t="s">
        <v>6</v>
      </c>
      <c r="E25" s="190" t="s">
        <v>14</v>
      </c>
      <c r="F25" s="190" t="s">
        <v>15</v>
      </c>
      <c r="G25" s="195"/>
      <c r="H25" s="197"/>
      <c r="I25" s="186" t="s">
        <v>16</v>
      </c>
      <c r="J25" s="188"/>
      <c r="K25" s="206" t="s">
        <v>4</v>
      </c>
      <c r="L25" s="190" t="s">
        <v>5</v>
      </c>
      <c r="M25" s="190" t="s">
        <v>6</v>
      </c>
      <c r="N25" s="190" t="s">
        <v>14</v>
      </c>
      <c r="O25" s="190" t="s">
        <v>15</v>
      </c>
      <c r="P25" s="195"/>
      <c r="Q25" s="197"/>
      <c r="R25" s="186" t="s">
        <v>16</v>
      </c>
    </row>
    <row r="26" spans="1:18" ht="12.75" customHeight="1" hidden="1">
      <c r="A26" s="178">
        <v>1</v>
      </c>
      <c r="B26" s="181">
        <v>1</v>
      </c>
      <c r="C26" s="183" t="str">
        <f>VLOOKUP(B26,'пр.взв.'!B7:E38,2,FALSE)</f>
        <v>AGGELIDIS Theofulaktor</v>
      </c>
      <c r="D26" s="184">
        <f>VLOOKUP(B26,'пр.взв.'!B7:F50,3,FALSE)</f>
        <v>1994</v>
      </c>
      <c r="E26" s="184" t="str">
        <f>VLOOKUP(B26,'пр.взв.'!B7:G50,4,FALSE)</f>
        <v>GRE</v>
      </c>
      <c r="F26" s="161"/>
      <c r="G26" s="175"/>
      <c r="H26" s="176"/>
      <c r="I26" s="172"/>
      <c r="J26" s="178">
        <v>3</v>
      </c>
      <c r="K26" s="181">
        <v>10</v>
      </c>
      <c r="L26" s="183" t="str">
        <f>VLOOKUP(K26,'пр.взв.'!B7:E50,2,FALSE)</f>
        <v>LUKASHYNSKI Dzmitry</v>
      </c>
      <c r="M26" s="184" t="str">
        <f>VLOOKUP(K26,'пр.взв.'!B7:F50,3,FALSE)</f>
        <v>1993 cms</v>
      </c>
      <c r="N26" s="174" t="str">
        <f>VLOOKUP(K26,'пр.взв.'!B7:G58,4,FALSE)</f>
        <v>BLR</v>
      </c>
      <c r="O26" s="161"/>
      <c r="P26" s="175"/>
      <c r="Q26" s="176"/>
      <c r="R26" s="172"/>
    </row>
    <row r="27" spans="1:18" ht="12.75" customHeight="1" hidden="1">
      <c r="A27" s="179"/>
      <c r="B27" s="182"/>
      <c r="C27" s="173"/>
      <c r="D27" s="164"/>
      <c r="E27" s="164"/>
      <c r="F27" s="164"/>
      <c r="G27" s="164"/>
      <c r="H27" s="177"/>
      <c r="I27" s="162"/>
      <c r="J27" s="179"/>
      <c r="K27" s="182"/>
      <c r="L27" s="173"/>
      <c r="M27" s="164"/>
      <c r="N27" s="164"/>
      <c r="O27" s="164"/>
      <c r="P27" s="164"/>
      <c r="Q27" s="177"/>
      <c r="R27" s="162"/>
    </row>
    <row r="28" spans="1:18" ht="12.75" customHeight="1" hidden="1">
      <c r="A28" s="179"/>
      <c r="B28" s="163">
        <v>5</v>
      </c>
      <c r="C28" s="159" t="str">
        <f>VLOOKUP(B28,'пр.взв.'!B7:E38,2,FALSE)</f>
        <v>GUSAKOVSKYI Bogdan</v>
      </c>
      <c r="D28" s="166">
        <f>VLOOKUP(B28,'пр.взв.'!B7:F42,3,FALSE)</f>
        <v>1993</v>
      </c>
      <c r="E28" s="166" t="str">
        <f>VLOOKUP(B28,'пр.взв.'!B7:G42,4,FALSE)</f>
        <v>UKR</v>
      </c>
      <c r="F28" s="165"/>
      <c r="G28" s="165"/>
      <c r="H28" s="171"/>
      <c r="I28" s="171"/>
      <c r="J28" s="179"/>
      <c r="K28" s="163">
        <v>6</v>
      </c>
      <c r="L28" s="159" t="str">
        <f>VLOOKUP(K28,'пр.взв.'!B7:E50,2,FALSE)</f>
        <v>KARIMOV Arif</v>
      </c>
      <c r="M28" s="166" t="str">
        <f>VLOOKUP(K28,'пр.взв.'!B7:F50,3,FALSE)</f>
        <v>1994 cms</v>
      </c>
      <c r="N28" s="166" t="str">
        <f>VLOOKUP(K28,'пр.взв.'!B7:G60,4,FALSE)</f>
        <v>RUS</v>
      </c>
      <c r="O28" s="165"/>
      <c r="P28" s="165"/>
      <c r="Q28" s="171"/>
      <c r="R28" s="171"/>
    </row>
    <row r="29" spans="1:18" ht="13.5" customHeight="1" hidden="1" thickBot="1">
      <c r="A29" s="200"/>
      <c r="B29" s="204"/>
      <c r="C29" s="207"/>
      <c r="D29" s="218"/>
      <c r="E29" s="218"/>
      <c r="F29" s="214"/>
      <c r="G29" s="214"/>
      <c r="H29" s="215"/>
      <c r="I29" s="215"/>
      <c r="J29" s="200"/>
      <c r="K29" s="204"/>
      <c r="L29" s="207"/>
      <c r="M29" s="218"/>
      <c r="N29" s="218"/>
      <c r="O29" s="214"/>
      <c r="P29" s="214"/>
      <c r="Q29" s="215"/>
      <c r="R29" s="215"/>
    </row>
    <row r="30" spans="1:18" ht="12.75" customHeight="1" hidden="1">
      <c r="A30" s="178">
        <v>2</v>
      </c>
      <c r="B30" s="191">
        <v>3</v>
      </c>
      <c r="C30" s="183" t="str">
        <f>VLOOKUP(B30,'пр.взв.'!B7:E38,2,FALSE)</f>
        <v>IVANOV Ivaylo</v>
      </c>
      <c r="D30" s="184">
        <f>VLOOKUP(B30,'пр.взв.'!B7:F42,3,FALSE)</f>
        <v>1994</v>
      </c>
      <c r="E30" s="184" t="str">
        <f>VLOOKUP(B30,'пр.взв.'!B7:G42,4,FALSE)</f>
        <v>BGR</v>
      </c>
      <c r="F30" s="213"/>
      <c r="G30" s="216"/>
      <c r="H30" s="217"/>
      <c r="I30" s="174"/>
      <c r="J30" s="178">
        <v>4</v>
      </c>
      <c r="K30" s="191">
        <v>4</v>
      </c>
      <c r="L30" s="183" t="str">
        <f>VLOOKUP(K30,'пр.взв.'!B7:E50,2,FALSE)</f>
        <v>HAKOBYAN Martiros</v>
      </c>
      <c r="M30" s="184">
        <f>VLOOKUP(K30,'пр.взв.'!B7:F50,3,FALSE)</f>
        <v>1993</v>
      </c>
      <c r="N30" s="174" t="str">
        <f>VLOOKUP(K30,'пр.взв.'!B7:G62,4,FALSE)</f>
        <v>ARM</v>
      </c>
      <c r="O30" s="213"/>
      <c r="P30" s="216"/>
      <c r="Q30" s="217"/>
      <c r="R30" s="174"/>
    </row>
    <row r="31" spans="1:18" ht="12.75" customHeight="1" hidden="1">
      <c r="A31" s="179"/>
      <c r="B31" s="212"/>
      <c r="C31" s="173"/>
      <c r="D31" s="164"/>
      <c r="E31" s="164"/>
      <c r="F31" s="164"/>
      <c r="G31" s="164"/>
      <c r="H31" s="177"/>
      <c r="I31" s="162"/>
      <c r="J31" s="179"/>
      <c r="K31" s="212"/>
      <c r="L31" s="173"/>
      <c r="M31" s="164"/>
      <c r="N31" s="164"/>
      <c r="O31" s="164"/>
      <c r="P31" s="164"/>
      <c r="Q31" s="177"/>
      <c r="R31" s="162"/>
    </row>
    <row r="32" spans="1:18" ht="12.75" customHeight="1" hidden="1">
      <c r="A32" s="179"/>
      <c r="B32" s="163">
        <v>7</v>
      </c>
      <c r="C32" s="159" t="str">
        <f>VLOOKUP(B32,'пр.взв.'!B7:E38,2,FALSE)</f>
        <v>TSULUKIDZE Rezo</v>
      </c>
      <c r="D32" s="166" t="str">
        <f>VLOOKUP(B32,'пр.взв.'!B7:F50,3,FALSE)</f>
        <v>1994 cms</v>
      </c>
      <c r="E32" s="166" t="str">
        <f>VLOOKUP(B32,'пр.взв.'!B7:G50,4,FALSE)</f>
        <v>GEO</v>
      </c>
      <c r="F32" s="165"/>
      <c r="G32" s="165"/>
      <c r="H32" s="171"/>
      <c r="I32" s="171"/>
      <c r="J32" s="179"/>
      <c r="K32" s="163">
        <v>8</v>
      </c>
      <c r="L32" s="159" t="str">
        <f>VLOOKUP(K32,'пр.взв.'!B7:E50,2,FALSE)</f>
        <v>KERIMHANOV Rustam</v>
      </c>
      <c r="M32" s="166">
        <f>VLOOKUP(K32,'пр.взв.'!B7:F50,3,FALSE)</f>
        <v>1993</v>
      </c>
      <c r="N32" s="166" t="str">
        <f>VLOOKUP(K32,'пр.взв.'!B7:G64,4,FALSE)</f>
        <v>EST</v>
      </c>
      <c r="O32" s="165"/>
      <c r="P32" s="165"/>
      <c r="Q32" s="171"/>
      <c r="R32" s="171"/>
    </row>
    <row r="33" spans="1:18" ht="12.75" customHeight="1" hidden="1">
      <c r="A33" s="180"/>
      <c r="B33" s="160"/>
      <c r="C33" s="173"/>
      <c r="D33" s="164"/>
      <c r="E33" s="164"/>
      <c r="F33" s="161"/>
      <c r="G33" s="161"/>
      <c r="H33" s="172"/>
      <c r="I33" s="172"/>
      <c r="J33" s="180"/>
      <c r="K33" s="160"/>
      <c r="L33" s="173"/>
      <c r="M33" s="164"/>
      <c r="N33" s="164"/>
      <c r="O33" s="161"/>
      <c r="P33" s="161"/>
      <c r="Q33" s="172"/>
      <c r="R33" s="172"/>
    </row>
    <row r="35" spans="3:18" ht="15">
      <c r="C35" s="199" t="s">
        <v>33</v>
      </c>
      <c r="D35" s="199"/>
      <c r="E35" s="199"/>
      <c r="F35" s="199"/>
      <c r="G35" s="199"/>
      <c r="H35" s="199"/>
      <c r="I35" s="199"/>
      <c r="L35" s="199" t="s">
        <v>33</v>
      </c>
      <c r="M35" s="199"/>
      <c r="N35" s="199"/>
      <c r="O35" s="199"/>
      <c r="P35" s="199"/>
      <c r="Q35" s="199"/>
      <c r="R35" s="199"/>
    </row>
    <row r="36" spans="2:18" ht="16.5" hidden="1" thickBot="1">
      <c r="B36" s="94" t="s">
        <v>22</v>
      </c>
      <c r="C36" s="98"/>
      <c r="D36" s="98"/>
      <c r="E36" s="98"/>
      <c r="F36" s="98"/>
      <c r="G36" s="98"/>
      <c r="H36" s="98"/>
      <c r="I36" s="98"/>
      <c r="K36" s="94" t="s">
        <v>29</v>
      </c>
      <c r="L36" s="98"/>
      <c r="M36" s="98"/>
      <c r="N36" s="98"/>
      <c r="O36" s="98"/>
      <c r="P36" s="98"/>
      <c r="Q36" s="98"/>
      <c r="R36" s="98"/>
    </row>
    <row r="37" spans="1:18" ht="12.75" customHeight="1" hidden="1">
      <c r="A37" s="187" t="s">
        <v>31</v>
      </c>
      <c r="B37" s="191" t="s">
        <v>4</v>
      </c>
      <c r="C37" s="193" t="s">
        <v>5</v>
      </c>
      <c r="D37" s="193" t="s">
        <v>6</v>
      </c>
      <c r="E37" s="193" t="s">
        <v>14</v>
      </c>
      <c r="F37" s="189" t="s">
        <v>15</v>
      </c>
      <c r="G37" s="194" t="s">
        <v>17</v>
      </c>
      <c r="H37" s="196" t="s">
        <v>18</v>
      </c>
      <c r="I37" s="185" t="s">
        <v>16</v>
      </c>
      <c r="J37" s="187" t="s">
        <v>31</v>
      </c>
      <c r="K37" s="191" t="s">
        <v>4</v>
      </c>
      <c r="L37" s="193" t="s">
        <v>5</v>
      </c>
      <c r="M37" s="193" t="s">
        <v>6</v>
      </c>
      <c r="N37" s="193" t="s">
        <v>14</v>
      </c>
      <c r="O37" s="189" t="s">
        <v>15</v>
      </c>
      <c r="P37" s="194" t="s">
        <v>17</v>
      </c>
      <c r="Q37" s="196" t="s">
        <v>18</v>
      </c>
      <c r="R37" s="185" t="s">
        <v>16</v>
      </c>
    </row>
    <row r="38" spans="1:18" ht="13.5" customHeight="1" hidden="1" thickBot="1">
      <c r="A38" s="188"/>
      <c r="B38" s="192" t="s">
        <v>4</v>
      </c>
      <c r="C38" s="190" t="s">
        <v>5</v>
      </c>
      <c r="D38" s="190" t="s">
        <v>6</v>
      </c>
      <c r="E38" s="190" t="s">
        <v>14</v>
      </c>
      <c r="F38" s="190" t="s">
        <v>15</v>
      </c>
      <c r="G38" s="195"/>
      <c r="H38" s="197"/>
      <c r="I38" s="186" t="s">
        <v>16</v>
      </c>
      <c r="J38" s="188"/>
      <c r="K38" s="192" t="s">
        <v>4</v>
      </c>
      <c r="L38" s="190" t="s">
        <v>5</v>
      </c>
      <c r="M38" s="190" t="s">
        <v>6</v>
      </c>
      <c r="N38" s="190" t="s">
        <v>14</v>
      </c>
      <c r="O38" s="190" t="s">
        <v>15</v>
      </c>
      <c r="P38" s="195"/>
      <c r="Q38" s="197"/>
      <c r="R38" s="186" t="s">
        <v>16</v>
      </c>
    </row>
    <row r="39" spans="1:18" ht="12.75" customHeight="1" hidden="1">
      <c r="A39" s="178">
        <v>1</v>
      </c>
      <c r="B39" s="181">
        <v>5</v>
      </c>
      <c r="C39" s="183" t="str">
        <f>VLOOKUP(B39,'пр.взв.'!B7:E38,2,FALSE)</f>
        <v>GUSAKOVSKYI Bogdan</v>
      </c>
      <c r="D39" s="184">
        <f>VLOOKUP(B39,'пр.взв.'!B7:F51,3,FALSE)</f>
        <v>1993</v>
      </c>
      <c r="E39" s="184" t="str">
        <f>VLOOKUP(B39,'пр.взв.'!B7:G51,4,FALSE)</f>
        <v>UKR</v>
      </c>
      <c r="F39" s="161"/>
      <c r="G39" s="175"/>
      <c r="H39" s="176"/>
      <c r="I39" s="172"/>
      <c r="J39" s="178">
        <v>2</v>
      </c>
      <c r="K39" s="181">
        <v>10</v>
      </c>
      <c r="L39" s="183" t="str">
        <f>VLOOKUP(K39,'пр.взв.'!B7:E38,2,FALSE)</f>
        <v>LUKASHYNSKI Dzmitry</v>
      </c>
      <c r="M39" s="184" t="str">
        <f>VLOOKUP(K39,'пр.взв.'!B7:F59,3,FALSE)</f>
        <v>1993 cms</v>
      </c>
      <c r="N39" s="174" t="str">
        <f>VLOOKUP(K39,'пр.взв.'!B7:G71,4,FALSE)</f>
        <v>BLR</v>
      </c>
      <c r="O39" s="161"/>
      <c r="P39" s="175"/>
      <c r="Q39" s="176"/>
      <c r="R39" s="172"/>
    </row>
    <row r="40" spans="1:18" ht="12.75" customHeight="1" hidden="1">
      <c r="A40" s="179"/>
      <c r="B40" s="182"/>
      <c r="C40" s="173"/>
      <c r="D40" s="164"/>
      <c r="E40" s="164"/>
      <c r="F40" s="164"/>
      <c r="G40" s="164"/>
      <c r="H40" s="177"/>
      <c r="I40" s="162"/>
      <c r="J40" s="179"/>
      <c r="K40" s="182"/>
      <c r="L40" s="173"/>
      <c r="M40" s="164"/>
      <c r="N40" s="164"/>
      <c r="O40" s="164"/>
      <c r="P40" s="164"/>
      <c r="Q40" s="177"/>
      <c r="R40" s="162"/>
    </row>
    <row r="41" spans="1:18" ht="12.75" customHeight="1" hidden="1">
      <c r="A41" s="179"/>
      <c r="B41" s="163">
        <v>3</v>
      </c>
      <c r="C41" s="159" t="str">
        <f>VLOOKUP(B41,'пр.взв.'!B7:E38,2,FALSE)</f>
        <v>IVANOV Ivaylo</v>
      </c>
      <c r="D41" s="166">
        <f>VLOOKUP(B41,'пр.взв.'!B7:F59,3,FALSE)</f>
        <v>1994</v>
      </c>
      <c r="E41" s="166" t="str">
        <f>VLOOKUP(B41,'пр.взв.'!B7:G59,4,FALSE)</f>
        <v>BGR</v>
      </c>
      <c r="F41" s="165"/>
      <c r="G41" s="165"/>
      <c r="H41" s="171"/>
      <c r="I41" s="171"/>
      <c r="J41" s="179"/>
      <c r="K41" s="163">
        <v>8</v>
      </c>
      <c r="L41" s="159" t="str">
        <f>VLOOKUP(K41,'пр.взв.'!B7:E38,2,FALSE)</f>
        <v>KERIMHANOV Rustam</v>
      </c>
      <c r="M41" s="166">
        <f>VLOOKUP(K41,'пр.взв.'!B7:F59,3,FALSE)</f>
        <v>1993</v>
      </c>
      <c r="N41" s="166" t="str">
        <f>VLOOKUP(K41,'пр.взв.'!B7:G73,4,FALSE)</f>
        <v>EST</v>
      </c>
      <c r="O41" s="165"/>
      <c r="P41" s="165"/>
      <c r="Q41" s="171"/>
      <c r="R41" s="171"/>
    </row>
    <row r="42" spans="1:18" ht="12.75" customHeight="1" hidden="1">
      <c r="A42" s="180"/>
      <c r="B42" s="160"/>
      <c r="C42" s="173"/>
      <c r="D42" s="164"/>
      <c r="E42" s="164"/>
      <c r="F42" s="161"/>
      <c r="G42" s="161"/>
      <c r="H42" s="172"/>
      <c r="I42" s="172"/>
      <c r="J42" s="180"/>
      <c r="K42" s="160"/>
      <c r="L42" s="173"/>
      <c r="M42" s="164"/>
      <c r="N42" s="164"/>
      <c r="O42" s="161"/>
      <c r="P42" s="161"/>
      <c r="Q42" s="172"/>
      <c r="R42" s="172"/>
    </row>
    <row r="45" spans="1:18" ht="15">
      <c r="A45" s="198" t="s">
        <v>32</v>
      </c>
      <c r="B45" s="198"/>
      <c r="C45" s="198"/>
      <c r="D45" s="198"/>
      <c r="E45" s="198"/>
      <c r="F45" s="198"/>
      <c r="G45" s="198"/>
      <c r="H45" s="198"/>
      <c r="I45" s="198"/>
      <c r="J45" s="198" t="s">
        <v>32</v>
      </c>
      <c r="K45" s="198"/>
      <c r="L45" s="198"/>
      <c r="M45" s="198"/>
      <c r="N45" s="198"/>
      <c r="O45" s="198"/>
      <c r="P45" s="198"/>
      <c r="Q45" s="198"/>
      <c r="R45" s="198"/>
    </row>
    <row r="46" spans="2:18" ht="16.5" thickBot="1">
      <c r="B46" s="94" t="s">
        <v>22</v>
      </c>
      <c r="C46" s="98"/>
      <c r="D46" s="98"/>
      <c r="E46" s="98"/>
      <c r="F46" s="98"/>
      <c r="G46" s="98"/>
      <c r="H46" s="98"/>
      <c r="I46" s="98"/>
      <c r="K46" s="94" t="s">
        <v>29</v>
      </c>
      <c r="L46" s="98"/>
      <c r="M46" s="98"/>
      <c r="N46" s="98"/>
      <c r="O46" s="98"/>
      <c r="P46" s="98"/>
      <c r="Q46" s="98"/>
      <c r="R46" s="98"/>
    </row>
    <row r="47" spans="1:18" ht="12.75">
      <c r="A47" s="187" t="s">
        <v>31</v>
      </c>
      <c r="B47" s="191" t="s">
        <v>4</v>
      </c>
      <c r="C47" s="193" t="s">
        <v>5</v>
      </c>
      <c r="D47" s="193" t="s">
        <v>6</v>
      </c>
      <c r="E47" s="193" t="s">
        <v>14</v>
      </c>
      <c r="F47" s="189" t="s">
        <v>15</v>
      </c>
      <c r="G47" s="194" t="s">
        <v>17</v>
      </c>
      <c r="H47" s="196" t="s">
        <v>18</v>
      </c>
      <c r="I47" s="185" t="s">
        <v>16</v>
      </c>
      <c r="J47" s="187" t="s">
        <v>31</v>
      </c>
      <c r="K47" s="191" t="s">
        <v>4</v>
      </c>
      <c r="L47" s="193" t="s">
        <v>5</v>
      </c>
      <c r="M47" s="193" t="s">
        <v>6</v>
      </c>
      <c r="N47" s="193" t="s">
        <v>14</v>
      </c>
      <c r="O47" s="189" t="s">
        <v>15</v>
      </c>
      <c r="P47" s="194" t="s">
        <v>17</v>
      </c>
      <c r="Q47" s="196" t="s">
        <v>18</v>
      </c>
      <c r="R47" s="185" t="s">
        <v>16</v>
      </c>
    </row>
    <row r="48" spans="1:18" ht="13.5" thickBot="1">
      <c r="A48" s="188"/>
      <c r="B48" s="192" t="s">
        <v>4</v>
      </c>
      <c r="C48" s="190" t="s">
        <v>5</v>
      </c>
      <c r="D48" s="190" t="s">
        <v>6</v>
      </c>
      <c r="E48" s="190" t="s">
        <v>14</v>
      </c>
      <c r="F48" s="190" t="s">
        <v>15</v>
      </c>
      <c r="G48" s="195"/>
      <c r="H48" s="197"/>
      <c r="I48" s="186" t="s">
        <v>16</v>
      </c>
      <c r="J48" s="188"/>
      <c r="K48" s="192" t="s">
        <v>4</v>
      </c>
      <c r="L48" s="190" t="s">
        <v>5</v>
      </c>
      <c r="M48" s="190" t="s">
        <v>6</v>
      </c>
      <c r="N48" s="190" t="s">
        <v>14</v>
      </c>
      <c r="O48" s="190" t="s">
        <v>15</v>
      </c>
      <c r="P48" s="195"/>
      <c r="Q48" s="197"/>
      <c r="R48" s="186" t="s">
        <v>16</v>
      </c>
    </row>
    <row r="49" spans="1:18" ht="12.75">
      <c r="A49" s="178">
        <v>1</v>
      </c>
      <c r="B49" s="181">
        <v>11</v>
      </c>
      <c r="C49" s="183" t="str">
        <f>VLOOKUP(B49,'пр.взв.'!B7:E38,2,FALSE)</f>
        <v>RASULLU ABDULHAGG </v>
      </c>
      <c r="D49" s="184">
        <f>VLOOKUP(B49,'пр.взв.'!B7:F61,3,FALSE)</f>
        <v>1993</v>
      </c>
      <c r="E49" s="184" t="str">
        <f>VLOOKUP(B49,'пр.взв.'!B7:G61,4,FALSE)</f>
        <v>AZE</v>
      </c>
      <c r="F49" s="161"/>
      <c r="G49" s="175"/>
      <c r="H49" s="176"/>
      <c r="I49" s="172"/>
      <c r="J49" s="178">
        <v>2</v>
      </c>
      <c r="K49" s="181"/>
      <c r="L49" s="183" t="e">
        <f>VLOOKUP(K49,'пр.взв.'!B7:E38,2,FALSE)</f>
        <v>#N/A</v>
      </c>
      <c r="M49" s="184" t="e">
        <f>VLOOKUP(K49,'пр.взв.'!B7:F69,3,FALSE)</f>
        <v>#N/A</v>
      </c>
      <c r="N49" s="174" t="e">
        <f>VLOOKUP(K49,'пр.взв.'!B7:G81,4,FALSE)</f>
        <v>#N/A</v>
      </c>
      <c r="O49" s="161"/>
      <c r="P49" s="175"/>
      <c r="Q49" s="176"/>
      <c r="R49" s="172"/>
    </row>
    <row r="50" spans="1:18" ht="12.75">
      <c r="A50" s="179"/>
      <c r="B50" s="182"/>
      <c r="C50" s="173"/>
      <c r="D50" s="164"/>
      <c r="E50" s="164"/>
      <c r="F50" s="164"/>
      <c r="G50" s="164"/>
      <c r="H50" s="177"/>
      <c r="I50" s="162"/>
      <c r="J50" s="179"/>
      <c r="K50" s="182"/>
      <c r="L50" s="173"/>
      <c r="M50" s="164"/>
      <c r="N50" s="164"/>
      <c r="O50" s="164"/>
      <c r="P50" s="164"/>
      <c r="Q50" s="177"/>
      <c r="R50" s="162"/>
    </row>
    <row r="51" spans="1:18" ht="12.75">
      <c r="A51" s="179"/>
      <c r="B51" s="163">
        <v>7</v>
      </c>
      <c r="C51" s="159" t="str">
        <f>VLOOKUP(B51,'пр.взв.'!B7:E38,2,FALSE)</f>
        <v>TSULUKIDZE Rezo</v>
      </c>
      <c r="D51" s="166" t="str">
        <f>VLOOKUP(B51,'пр.взв.'!B7:F69,3,FALSE)</f>
        <v>1994 cms</v>
      </c>
      <c r="E51" s="166" t="str">
        <f>VLOOKUP(B51,'пр.взв.'!B7:G69,4,FALSE)</f>
        <v>GEO</v>
      </c>
      <c r="F51" s="165"/>
      <c r="G51" s="165"/>
      <c r="H51" s="171"/>
      <c r="I51" s="171"/>
      <c r="J51" s="179"/>
      <c r="K51" s="163"/>
      <c r="L51" s="159" t="e">
        <f>VLOOKUP(K51,'пр.взв.'!B7:E38,2,FALSE)</f>
        <v>#N/A</v>
      </c>
      <c r="M51" s="166" t="e">
        <f>VLOOKUP(K51,'пр.взв.'!B7:F69,3,FALSE)</f>
        <v>#N/A</v>
      </c>
      <c r="N51" s="166" t="e">
        <f>VLOOKUP(K51,'пр.взв.'!B7:G83,4,FALSE)</f>
        <v>#N/A</v>
      </c>
      <c r="O51" s="165"/>
      <c r="P51" s="165"/>
      <c r="Q51" s="171"/>
      <c r="R51" s="171"/>
    </row>
    <row r="52" spans="1:18" ht="12.75">
      <c r="A52" s="180"/>
      <c r="B52" s="160"/>
      <c r="C52" s="173"/>
      <c r="D52" s="164"/>
      <c r="E52" s="164"/>
      <c r="F52" s="161"/>
      <c r="G52" s="161"/>
      <c r="H52" s="172"/>
      <c r="I52" s="172"/>
      <c r="J52" s="180"/>
      <c r="K52" s="160"/>
      <c r="L52" s="173"/>
      <c r="M52" s="164"/>
      <c r="N52" s="164"/>
      <c r="O52" s="161"/>
      <c r="P52" s="161"/>
      <c r="Q52" s="172"/>
      <c r="R52" s="172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O7" sqref="O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52" t="s">
        <v>26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24.75" customHeight="1">
      <c r="A2" s="254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27.75" customHeight="1">
      <c r="A3" s="256" t="str">
        <f>'пр.взв.'!A4</f>
        <v>Weight category 81M  кg.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27.75" customHeight="1" thickBot="1">
      <c r="A4" s="258" t="s">
        <v>41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1" ht="26.25" thickBot="1">
      <c r="A5" s="73" t="s">
        <v>12</v>
      </c>
      <c r="B5" s="74" t="s">
        <v>4</v>
      </c>
      <c r="C5" s="75" t="s">
        <v>13</v>
      </c>
      <c r="D5" s="74" t="s">
        <v>5</v>
      </c>
      <c r="E5" s="76" t="s">
        <v>6</v>
      </c>
      <c r="F5" s="70" t="s">
        <v>14</v>
      </c>
      <c r="G5" s="77" t="s">
        <v>42</v>
      </c>
      <c r="H5" s="77" t="s">
        <v>17</v>
      </c>
      <c r="I5" s="77" t="s">
        <v>18</v>
      </c>
      <c r="J5" s="75" t="s">
        <v>43</v>
      </c>
      <c r="K5" s="77" t="s">
        <v>19</v>
      </c>
    </row>
    <row r="6" spans="1:11" ht="19.5" customHeight="1">
      <c r="A6" s="263">
        <v>1</v>
      </c>
      <c r="B6" s="266">
        <f>'пр.хода'!$C$42</f>
        <v>11</v>
      </c>
      <c r="C6" s="268" t="s">
        <v>20</v>
      </c>
      <c r="D6" s="270" t="str">
        <f>VLOOKUP(B6,'пр.взв.'!B7:E38,2,FALSE)</f>
        <v>RASULLU ABDULHAGG </v>
      </c>
      <c r="E6" s="276">
        <f>VLOOKUP(B6,'пр.взв.'!B7:E38,3,FALSE)</f>
        <v>1993</v>
      </c>
      <c r="F6" s="187" t="str">
        <f>VLOOKUP(B6,'пр.взв.'!B7:E38,4,FALSE)</f>
        <v>AZE</v>
      </c>
      <c r="G6" s="259"/>
      <c r="H6" s="261"/>
      <c r="I6" s="259"/>
      <c r="J6" s="261"/>
      <c r="K6" s="78" t="s">
        <v>21</v>
      </c>
    </row>
    <row r="7" spans="1:11" ht="19.5" customHeight="1" thickBot="1">
      <c r="A7" s="264"/>
      <c r="B7" s="267"/>
      <c r="C7" s="269"/>
      <c r="D7" s="271"/>
      <c r="E7" s="277"/>
      <c r="F7" s="188"/>
      <c r="G7" s="260"/>
      <c r="H7" s="262"/>
      <c r="I7" s="260"/>
      <c r="J7" s="262"/>
      <c r="K7" s="79" t="s">
        <v>22</v>
      </c>
    </row>
    <row r="8" spans="1:11" ht="19.5" customHeight="1">
      <c r="A8" s="264"/>
      <c r="B8" s="266">
        <f>'пр.хода'!$C$46</f>
        <v>5</v>
      </c>
      <c r="C8" s="272" t="s">
        <v>23</v>
      </c>
      <c r="D8" s="274" t="str">
        <f>VLOOKUP(B8,'пр.взв.'!B7:E38,2,FALSE)</f>
        <v>GUSAKOVSKYI Bogdan</v>
      </c>
      <c r="E8" s="276">
        <f>VLOOKUP(B8,'пр.взв.'!B7:E38,3,FALSE)</f>
        <v>1993</v>
      </c>
      <c r="F8" s="276" t="str">
        <f>VLOOKUP(B8,'пр.взв.'!B7:F38,4,FALSE)</f>
        <v>UKR</v>
      </c>
      <c r="G8" s="278"/>
      <c r="H8" s="261"/>
      <c r="I8" s="259"/>
      <c r="J8" s="261"/>
      <c r="K8" s="79" t="s">
        <v>24</v>
      </c>
    </row>
    <row r="9" spans="1:11" ht="19.5" customHeight="1" thickBot="1">
      <c r="A9" s="265"/>
      <c r="B9" s="267"/>
      <c r="C9" s="273"/>
      <c r="D9" s="275"/>
      <c r="E9" s="277"/>
      <c r="F9" s="277"/>
      <c r="G9" s="260"/>
      <c r="H9" s="262"/>
      <c r="I9" s="260"/>
      <c r="J9" s="262"/>
      <c r="K9" s="80"/>
    </row>
    <row r="10" spans="1:11" ht="13.5" thickBot="1">
      <c r="A10" s="81"/>
      <c r="B10" s="81"/>
      <c r="C10" s="82"/>
      <c r="D10" s="81"/>
      <c r="E10" s="83"/>
      <c r="F10" s="81"/>
      <c r="G10" s="81"/>
      <c r="H10" s="81"/>
      <c r="I10" s="81"/>
      <c r="J10" s="81"/>
      <c r="K10" s="81"/>
    </row>
    <row r="11" spans="1:11" ht="26.25" thickBot="1">
      <c r="A11" s="84" t="s">
        <v>12</v>
      </c>
      <c r="B11" s="74" t="s">
        <v>4</v>
      </c>
      <c r="C11" s="75" t="s">
        <v>13</v>
      </c>
      <c r="D11" s="74" t="s">
        <v>5</v>
      </c>
      <c r="E11" s="76" t="s">
        <v>6</v>
      </c>
      <c r="F11" s="70" t="s">
        <v>14</v>
      </c>
      <c r="G11" s="77" t="s">
        <v>42</v>
      </c>
      <c r="H11" s="77" t="s">
        <v>17</v>
      </c>
      <c r="I11" s="77" t="s">
        <v>18</v>
      </c>
      <c r="J11" s="75" t="s">
        <v>43</v>
      </c>
      <c r="K11" s="77" t="s">
        <v>19</v>
      </c>
    </row>
    <row r="12" spans="1:11" ht="19.5" customHeight="1">
      <c r="A12" s="263">
        <v>2</v>
      </c>
      <c r="B12" s="266">
        <f>'пр.хода'!$C$51</f>
        <v>4</v>
      </c>
      <c r="C12" s="268" t="s">
        <v>20</v>
      </c>
      <c r="D12" s="270" t="str">
        <f>VLOOKUP(B12,'пр.взв.'!B13:E44,2,FALSE)</f>
        <v>HAKOBYAN Martiros</v>
      </c>
      <c r="E12" s="276">
        <f>VLOOKUP(B12,'пр.взв.'!B13:E44,3,FALSE)</f>
        <v>1993</v>
      </c>
      <c r="F12" s="187" t="str">
        <f>VLOOKUP(B12,'пр.взв.'!B13:E44,4,FALSE)</f>
        <v>ARM</v>
      </c>
      <c r="G12" s="259"/>
      <c r="H12" s="261"/>
      <c r="I12" s="259"/>
      <c r="J12" s="261"/>
      <c r="K12" s="78" t="s">
        <v>21</v>
      </c>
    </row>
    <row r="13" spans="1:11" ht="19.5" customHeight="1" thickBot="1">
      <c r="A13" s="264"/>
      <c r="B13" s="267"/>
      <c r="C13" s="269"/>
      <c r="D13" s="271"/>
      <c r="E13" s="277"/>
      <c r="F13" s="188"/>
      <c r="G13" s="260"/>
      <c r="H13" s="262"/>
      <c r="I13" s="260"/>
      <c r="J13" s="262"/>
      <c r="K13" s="79" t="s">
        <v>22</v>
      </c>
    </row>
    <row r="14" spans="1:11" ht="19.5" customHeight="1">
      <c r="A14" s="264"/>
      <c r="B14" s="266">
        <f>'пр.хода'!$C$55</f>
        <v>10</v>
      </c>
      <c r="C14" s="272" t="s">
        <v>23</v>
      </c>
      <c r="D14" s="274" t="str">
        <f>VLOOKUP(B14,'пр.взв.'!B13:E44,2,FALSE)</f>
        <v>LUKASHYNSKI Dzmitry</v>
      </c>
      <c r="E14" s="276" t="str">
        <f>VLOOKUP(B14,'пр.взв.'!B13:E44,3,FALSE)</f>
        <v>1993 cms</v>
      </c>
      <c r="F14" s="276" t="str">
        <f>VLOOKUP(B14,'пр.взв.'!B13:F44,4,FALSE)</f>
        <v>BLR</v>
      </c>
      <c r="G14" s="278"/>
      <c r="H14" s="261"/>
      <c r="I14" s="259"/>
      <c r="J14" s="261"/>
      <c r="K14" s="79" t="s">
        <v>24</v>
      </c>
    </row>
    <row r="15" spans="1:11" ht="19.5" customHeight="1" thickBot="1">
      <c r="A15" s="265"/>
      <c r="B15" s="267"/>
      <c r="C15" s="273"/>
      <c r="D15" s="275"/>
      <c r="E15" s="277"/>
      <c r="F15" s="277"/>
      <c r="G15" s="260"/>
      <c r="H15" s="262"/>
      <c r="I15" s="260"/>
      <c r="J15" s="262"/>
      <c r="K15" s="80"/>
    </row>
    <row r="16" spans="1:11" ht="15.75">
      <c r="A16" s="85"/>
      <c r="B16" s="86"/>
      <c r="C16" s="87"/>
      <c r="D16" s="87"/>
      <c r="E16" s="87"/>
      <c r="F16" s="88"/>
      <c r="G16" s="86"/>
      <c r="H16" s="86"/>
      <c r="I16" s="89"/>
      <c r="J16" s="90"/>
      <c r="K16" s="81"/>
    </row>
    <row r="17" spans="1:11" ht="16.5" thickBot="1">
      <c r="A17" s="279" t="s">
        <v>25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</row>
    <row r="18" spans="1:11" ht="26.25" thickBot="1">
      <c r="A18" s="84" t="s">
        <v>12</v>
      </c>
      <c r="B18" s="74" t="s">
        <v>4</v>
      </c>
      <c r="C18" s="75" t="s">
        <v>13</v>
      </c>
      <c r="D18" s="74" t="s">
        <v>5</v>
      </c>
      <c r="E18" s="76" t="s">
        <v>6</v>
      </c>
      <c r="F18" s="70" t="s">
        <v>14</v>
      </c>
      <c r="G18" s="77" t="s">
        <v>42</v>
      </c>
      <c r="H18" s="77" t="s">
        <v>17</v>
      </c>
      <c r="I18" s="77" t="s">
        <v>18</v>
      </c>
      <c r="J18" s="75" t="s">
        <v>43</v>
      </c>
      <c r="K18" s="77" t="s">
        <v>19</v>
      </c>
    </row>
    <row r="19" spans="1:11" ht="19.5" customHeight="1">
      <c r="A19" s="263"/>
      <c r="B19" s="266">
        <f>'пр.хода'!$I$12</f>
        <v>3</v>
      </c>
      <c r="C19" s="268" t="s">
        <v>20</v>
      </c>
      <c r="D19" s="270" t="str">
        <f>VLOOKUP(B19,'пр.взв.'!B7:E38,2,FALSE)</f>
        <v>IVANOV Ivaylo</v>
      </c>
      <c r="E19" s="276">
        <f>VLOOKUP(B19,'пр.взв.'!B7:E38,3,FALSE)</f>
        <v>1994</v>
      </c>
      <c r="F19" s="187" t="str">
        <f>VLOOKUP(B19,'пр.взв.'!B7:E38,4,FALSE)</f>
        <v>BGR</v>
      </c>
      <c r="G19" s="259"/>
      <c r="H19" s="261"/>
      <c r="I19" s="259"/>
      <c r="J19" s="261"/>
      <c r="K19" s="78" t="s">
        <v>21</v>
      </c>
    </row>
    <row r="20" spans="1:11" ht="19.5" customHeight="1" thickBot="1">
      <c r="A20" s="264"/>
      <c r="B20" s="267"/>
      <c r="C20" s="269"/>
      <c r="D20" s="271"/>
      <c r="E20" s="277"/>
      <c r="F20" s="188"/>
      <c r="G20" s="260"/>
      <c r="H20" s="262"/>
      <c r="I20" s="260"/>
      <c r="J20" s="262"/>
      <c r="K20" s="79" t="s">
        <v>22</v>
      </c>
    </row>
    <row r="21" spans="1:11" ht="19.5" customHeight="1">
      <c r="A21" s="264"/>
      <c r="B21" s="266">
        <f>'пр.хода'!$I$30</f>
        <v>8</v>
      </c>
      <c r="C21" s="272" t="s">
        <v>23</v>
      </c>
      <c r="D21" s="270" t="str">
        <f>VLOOKUP(B21,'пр.взв.'!B7:E38,2,FALSE)</f>
        <v>KERIMHANOV Rustam</v>
      </c>
      <c r="E21" s="187">
        <f>VLOOKUP(B21,'пр.взв.'!B7:E38,3,FALSE)</f>
        <v>1993</v>
      </c>
      <c r="F21" s="276" t="str">
        <f>VLOOKUP(B21,'пр.взв.'!B7:E38,4,FALSE)</f>
        <v>EST</v>
      </c>
      <c r="G21" s="278"/>
      <c r="H21" s="261"/>
      <c r="I21" s="259"/>
      <c r="J21" s="261"/>
      <c r="K21" s="79" t="s">
        <v>24</v>
      </c>
    </row>
    <row r="22" spans="1:11" ht="19.5" customHeight="1" thickBot="1">
      <c r="A22" s="265"/>
      <c r="B22" s="267"/>
      <c r="C22" s="273"/>
      <c r="D22" s="271"/>
      <c r="E22" s="188"/>
      <c r="F22" s="277"/>
      <c r="G22" s="260"/>
      <c r="H22" s="262"/>
      <c r="I22" s="260"/>
      <c r="J22" s="262"/>
      <c r="K22" s="80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12"/>
      <c r="H24" s="280" t="str">
        <f>'[1]реквизиты'!$G$8</f>
        <v>V. Bukhval</v>
      </c>
      <c r="I24" s="280"/>
      <c r="J24" s="280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3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80" t="str">
        <f>'[1]реквизиты'!$G$10</f>
        <v>N. Glushkova</v>
      </c>
      <c r="I26" s="280"/>
      <c r="J26" s="280"/>
      <c r="K26" t="str">
        <f>'[1]реквизиты'!$G$11</f>
        <v>/RUS/</v>
      </c>
    </row>
  </sheetData>
  <mergeCells count="64"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I14:I15"/>
    <mergeCell ref="J14:J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83" t="s">
        <v>11</v>
      </c>
      <c r="B1" s="283"/>
      <c r="C1" s="283"/>
      <c r="D1" s="283"/>
      <c r="E1" s="283"/>
      <c r="F1" s="283"/>
    </row>
    <row r="2" spans="1:6" ht="35.25" customHeight="1">
      <c r="A2" s="282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82"/>
      <c r="C2" s="282"/>
      <c r="D2" s="282"/>
      <c r="E2" s="282"/>
      <c r="F2" s="282"/>
    </row>
    <row r="3" spans="1:6" ht="23.25" customHeight="1">
      <c r="A3" s="284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284"/>
      <c r="C3" s="284"/>
      <c r="D3" s="284"/>
      <c r="E3" s="284"/>
      <c r="F3" s="284"/>
    </row>
    <row r="4" spans="1:6" ht="27.75" customHeight="1" thickBot="1">
      <c r="A4" s="281" t="s">
        <v>118</v>
      </c>
      <c r="B4" s="281"/>
      <c r="C4" s="281"/>
      <c r="D4" s="281"/>
      <c r="E4" s="281"/>
      <c r="F4" s="281"/>
    </row>
    <row r="5" spans="1:6" ht="12.75" customHeight="1">
      <c r="A5" s="286" t="s">
        <v>10</v>
      </c>
      <c r="B5" s="288" t="s">
        <v>4</v>
      </c>
      <c r="C5" s="286" t="s">
        <v>5</v>
      </c>
      <c r="D5" s="286" t="s">
        <v>37</v>
      </c>
      <c r="E5" s="286" t="s">
        <v>7</v>
      </c>
      <c r="F5" s="286" t="s">
        <v>8</v>
      </c>
    </row>
    <row r="6" spans="1:6" ht="12.75" customHeight="1" thickBot="1">
      <c r="A6" s="287" t="s">
        <v>10</v>
      </c>
      <c r="B6" s="289"/>
      <c r="C6" s="287" t="s">
        <v>5</v>
      </c>
      <c r="D6" s="287" t="s">
        <v>6</v>
      </c>
      <c r="E6" s="287" t="s">
        <v>7</v>
      </c>
      <c r="F6" s="287" t="s">
        <v>8</v>
      </c>
    </row>
    <row r="7" spans="1:6" ht="12.75" customHeight="1">
      <c r="A7" s="139" t="s">
        <v>51</v>
      </c>
      <c r="B7" s="141">
        <v>1</v>
      </c>
      <c r="C7" s="132" t="s">
        <v>63</v>
      </c>
      <c r="D7" s="133">
        <v>1994</v>
      </c>
      <c r="E7" s="125" t="s">
        <v>64</v>
      </c>
      <c r="F7" s="177"/>
    </row>
    <row r="8" spans="1:6" ht="12.75" customHeight="1" thickBot="1">
      <c r="A8" s="140" t="s">
        <v>51</v>
      </c>
      <c r="B8" s="142" t="s">
        <v>106</v>
      </c>
      <c r="C8" s="126" t="s">
        <v>130</v>
      </c>
      <c r="D8" s="134"/>
      <c r="E8" s="126" t="s">
        <v>65</v>
      </c>
      <c r="F8" s="177"/>
    </row>
    <row r="9" spans="1:6" ht="12.75" customHeight="1">
      <c r="A9" s="139" t="s">
        <v>52</v>
      </c>
      <c r="B9" s="143">
        <v>2</v>
      </c>
      <c r="C9" s="132" t="s">
        <v>66</v>
      </c>
      <c r="D9" s="133">
        <v>1993</v>
      </c>
      <c r="E9" s="125" t="s">
        <v>67</v>
      </c>
      <c r="F9" s="177"/>
    </row>
    <row r="10" spans="1:6" ht="12.75" customHeight="1" thickBot="1">
      <c r="A10" s="140" t="s">
        <v>52</v>
      </c>
      <c r="B10" s="142" t="s">
        <v>107</v>
      </c>
      <c r="C10" s="126" t="s">
        <v>68</v>
      </c>
      <c r="D10" s="134"/>
      <c r="E10" s="126" t="s">
        <v>69</v>
      </c>
      <c r="F10" s="177"/>
    </row>
    <row r="11" spans="1:6" ht="15" customHeight="1">
      <c r="A11" s="139" t="s">
        <v>53</v>
      </c>
      <c r="B11" s="143">
        <v>3</v>
      </c>
      <c r="C11" s="132" t="s">
        <v>70</v>
      </c>
      <c r="D11" s="133">
        <v>1994</v>
      </c>
      <c r="E11" s="125" t="s">
        <v>71</v>
      </c>
      <c r="F11" s="177"/>
    </row>
    <row r="12" spans="1:6" ht="12.75" customHeight="1" thickBot="1">
      <c r="A12" s="140" t="s">
        <v>53</v>
      </c>
      <c r="B12" s="142" t="s">
        <v>108</v>
      </c>
      <c r="C12" s="126" t="s">
        <v>127</v>
      </c>
      <c r="D12" s="134"/>
      <c r="E12" s="126" t="s">
        <v>72</v>
      </c>
      <c r="F12" s="177"/>
    </row>
    <row r="13" spans="1:6" ht="15" customHeight="1">
      <c r="A13" s="139" t="s">
        <v>54</v>
      </c>
      <c r="B13" s="143">
        <v>4</v>
      </c>
      <c r="C13" s="132" t="s">
        <v>73</v>
      </c>
      <c r="D13" s="133">
        <v>1993</v>
      </c>
      <c r="E13" s="125" t="s">
        <v>74</v>
      </c>
      <c r="F13" s="177"/>
    </row>
    <row r="14" spans="1:6" ht="15" customHeight="1" thickBot="1">
      <c r="A14" s="140" t="s">
        <v>54</v>
      </c>
      <c r="B14" s="142" t="s">
        <v>109</v>
      </c>
      <c r="C14" s="126" t="s">
        <v>129</v>
      </c>
      <c r="D14" s="134"/>
      <c r="E14" s="126" t="s">
        <v>75</v>
      </c>
      <c r="F14" s="177"/>
    </row>
    <row r="15" spans="1:6" ht="15.75" customHeight="1">
      <c r="A15" s="139" t="s">
        <v>55</v>
      </c>
      <c r="B15" s="143">
        <v>5</v>
      </c>
      <c r="C15" s="132" t="s">
        <v>76</v>
      </c>
      <c r="D15" s="133">
        <v>1993</v>
      </c>
      <c r="E15" s="125" t="s">
        <v>77</v>
      </c>
      <c r="F15" s="177"/>
    </row>
    <row r="16" spans="1:6" ht="12.75" customHeight="1" thickBot="1">
      <c r="A16" s="140" t="s">
        <v>55</v>
      </c>
      <c r="B16" s="142" t="s">
        <v>110</v>
      </c>
      <c r="C16" s="126" t="s">
        <v>78</v>
      </c>
      <c r="D16" s="134"/>
      <c r="E16" s="126" t="s">
        <v>79</v>
      </c>
      <c r="F16" s="177"/>
    </row>
    <row r="17" spans="1:6" ht="15" customHeight="1">
      <c r="A17" s="139" t="s">
        <v>56</v>
      </c>
      <c r="B17" s="143">
        <v>6</v>
      </c>
      <c r="C17" s="132" t="s">
        <v>120</v>
      </c>
      <c r="D17" s="133" t="s">
        <v>80</v>
      </c>
      <c r="E17" s="125" t="s">
        <v>81</v>
      </c>
      <c r="F17" s="177"/>
    </row>
    <row r="18" spans="1:6" ht="12.75" customHeight="1" thickBot="1">
      <c r="A18" s="140" t="s">
        <v>56</v>
      </c>
      <c r="B18" s="142" t="s">
        <v>111</v>
      </c>
      <c r="C18" s="126" t="s">
        <v>121</v>
      </c>
      <c r="D18" s="134"/>
      <c r="E18" s="126" t="s">
        <v>82</v>
      </c>
      <c r="F18" s="177"/>
    </row>
    <row r="19" spans="1:6" ht="15" customHeight="1">
      <c r="A19" s="139" t="s">
        <v>57</v>
      </c>
      <c r="B19" s="143">
        <v>7</v>
      </c>
      <c r="C19" s="132" t="s">
        <v>83</v>
      </c>
      <c r="D19" s="133" t="s">
        <v>80</v>
      </c>
      <c r="E19" s="125" t="s">
        <v>84</v>
      </c>
      <c r="F19" s="177"/>
    </row>
    <row r="20" spans="1:6" ht="12.75" customHeight="1" thickBot="1">
      <c r="A20" s="140" t="s">
        <v>57</v>
      </c>
      <c r="B20" s="142" t="s">
        <v>112</v>
      </c>
      <c r="C20" s="126" t="s">
        <v>85</v>
      </c>
      <c r="D20" s="134"/>
      <c r="E20" s="126" t="s">
        <v>86</v>
      </c>
      <c r="F20" s="177"/>
    </row>
    <row r="21" spans="1:6" ht="15" customHeight="1">
      <c r="A21" s="139" t="s">
        <v>58</v>
      </c>
      <c r="B21" s="143">
        <v>8</v>
      </c>
      <c r="C21" s="132" t="s">
        <v>87</v>
      </c>
      <c r="D21" s="133">
        <v>1993</v>
      </c>
      <c r="E21" s="125" t="s">
        <v>88</v>
      </c>
      <c r="F21" s="177"/>
    </row>
    <row r="22" spans="1:6" ht="12.75" customHeight="1" thickBot="1">
      <c r="A22" s="140" t="s">
        <v>58</v>
      </c>
      <c r="B22" s="142" t="s">
        <v>113</v>
      </c>
      <c r="C22" s="126" t="s">
        <v>89</v>
      </c>
      <c r="D22" s="134"/>
      <c r="E22" s="126" t="s">
        <v>90</v>
      </c>
      <c r="F22" s="177"/>
    </row>
    <row r="23" spans="1:6" ht="15" customHeight="1">
      <c r="A23" s="139" t="s">
        <v>59</v>
      </c>
      <c r="B23" s="143">
        <v>9</v>
      </c>
      <c r="C23" s="132" t="s">
        <v>91</v>
      </c>
      <c r="D23" s="133">
        <v>1994</v>
      </c>
      <c r="E23" s="125" t="s">
        <v>92</v>
      </c>
      <c r="F23" s="177"/>
    </row>
    <row r="24" spans="1:6" ht="12.75" customHeight="1" thickBot="1">
      <c r="A24" s="140" t="s">
        <v>59</v>
      </c>
      <c r="B24" s="142" t="s">
        <v>114</v>
      </c>
      <c r="C24" s="126" t="s">
        <v>93</v>
      </c>
      <c r="D24" s="134"/>
      <c r="E24" s="126" t="s">
        <v>94</v>
      </c>
      <c r="F24" s="177"/>
    </row>
    <row r="25" spans="1:6" ht="15" customHeight="1">
      <c r="A25" s="139" t="s">
        <v>60</v>
      </c>
      <c r="B25" s="143">
        <v>10</v>
      </c>
      <c r="C25" s="132" t="s">
        <v>95</v>
      </c>
      <c r="D25" s="133" t="s">
        <v>96</v>
      </c>
      <c r="E25" s="125" t="s">
        <v>97</v>
      </c>
      <c r="F25" s="177"/>
    </row>
    <row r="26" spans="1:6" ht="12.75" customHeight="1" thickBot="1">
      <c r="A26" s="140" t="s">
        <v>60</v>
      </c>
      <c r="B26" s="142" t="s">
        <v>115</v>
      </c>
      <c r="C26" s="126" t="s">
        <v>98</v>
      </c>
      <c r="D26" s="134"/>
      <c r="E26" s="126" t="s">
        <v>99</v>
      </c>
      <c r="F26" s="177"/>
    </row>
    <row r="27" spans="1:6" ht="15" customHeight="1">
      <c r="A27" s="139" t="s">
        <v>61</v>
      </c>
      <c r="B27" s="143">
        <v>11</v>
      </c>
      <c r="C27" s="132" t="s">
        <v>100</v>
      </c>
      <c r="D27" s="133">
        <v>1993</v>
      </c>
      <c r="E27" s="125" t="s">
        <v>101</v>
      </c>
      <c r="F27" s="177"/>
    </row>
    <row r="28" spans="1:6" ht="12.75" customHeight="1" thickBot="1">
      <c r="A28" s="140" t="s">
        <v>61</v>
      </c>
      <c r="B28" s="142" t="s">
        <v>116</v>
      </c>
      <c r="C28" s="126" t="s">
        <v>128</v>
      </c>
      <c r="D28" s="134"/>
      <c r="E28" s="126" t="s">
        <v>102</v>
      </c>
      <c r="F28" s="177"/>
    </row>
    <row r="29" spans="1:6" ht="15" customHeight="1">
      <c r="A29" s="139" t="s">
        <v>62</v>
      </c>
      <c r="B29" s="143">
        <v>12</v>
      </c>
      <c r="C29" s="132" t="s">
        <v>131</v>
      </c>
      <c r="D29" s="133">
        <v>1994</v>
      </c>
      <c r="E29" s="125" t="s">
        <v>103</v>
      </c>
      <c r="F29" s="177"/>
    </row>
    <row r="30" spans="1:6" ht="12.75" customHeight="1" thickBot="1">
      <c r="A30" s="140" t="s">
        <v>62</v>
      </c>
      <c r="B30" s="142" t="s">
        <v>117</v>
      </c>
      <c r="C30" s="126" t="s">
        <v>104</v>
      </c>
      <c r="D30" s="134"/>
      <c r="E30" s="126" t="s">
        <v>105</v>
      </c>
      <c r="F30" s="177"/>
    </row>
    <row r="31" spans="1:6" ht="15" customHeight="1">
      <c r="A31" s="177"/>
      <c r="B31" s="122">
        <v>13</v>
      </c>
      <c r="C31" s="132"/>
      <c r="D31" s="133"/>
      <c r="E31" s="125"/>
      <c r="F31" s="177"/>
    </row>
    <row r="32" spans="1:6" ht="15.75" customHeight="1">
      <c r="A32" s="177"/>
      <c r="B32" s="121"/>
      <c r="C32" s="126"/>
      <c r="D32" s="134"/>
      <c r="E32" s="126"/>
      <c r="F32" s="177"/>
    </row>
    <row r="33" spans="1:6" ht="15" customHeight="1">
      <c r="A33" s="162"/>
      <c r="B33" s="122">
        <v>14</v>
      </c>
      <c r="C33" s="123"/>
      <c r="D33" s="285"/>
      <c r="E33" s="125"/>
      <c r="F33" s="177"/>
    </row>
    <row r="34" spans="1:6" ht="12.75" customHeight="1">
      <c r="A34" s="162"/>
      <c r="B34" s="121"/>
      <c r="C34" s="124"/>
      <c r="D34" s="285"/>
      <c r="E34" s="126"/>
      <c r="F34" s="177"/>
    </row>
    <row r="35" spans="1:6" ht="15" customHeight="1">
      <c r="A35" s="162"/>
      <c r="B35" s="122">
        <v>15</v>
      </c>
      <c r="C35" s="123"/>
      <c r="D35" s="285"/>
      <c r="E35" s="125"/>
      <c r="F35" s="177"/>
    </row>
    <row r="36" spans="1:6" ht="12.75" customHeight="1">
      <c r="A36" s="162"/>
      <c r="B36" s="121"/>
      <c r="C36" s="124"/>
      <c r="D36" s="285"/>
      <c r="E36" s="126"/>
      <c r="F36" s="177"/>
    </row>
    <row r="37" spans="1:6" ht="15" customHeight="1">
      <c r="A37" s="162"/>
      <c r="B37" s="122">
        <v>16</v>
      </c>
      <c r="C37" s="123"/>
      <c r="D37" s="285"/>
      <c r="E37" s="125"/>
      <c r="F37" s="177"/>
    </row>
    <row r="38" spans="1:6" ht="12.75" customHeight="1">
      <c r="A38" s="162"/>
      <c r="B38" s="121"/>
      <c r="C38" s="124"/>
      <c r="D38" s="285"/>
      <c r="E38" s="126"/>
      <c r="F38" s="177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1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33">
    <mergeCell ref="F7:F8"/>
    <mergeCell ref="F19:F20"/>
    <mergeCell ref="E5:E6"/>
    <mergeCell ref="F5:F6"/>
    <mergeCell ref="F9:F10"/>
    <mergeCell ref="A5:A6"/>
    <mergeCell ref="B5:B6"/>
    <mergeCell ref="C5:C6"/>
    <mergeCell ref="D5:D6"/>
    <mergeCell ref="F25:F26"/>
    <mergeCell ref="F11:F12"/>
    <mergeCell ref="F15:F16"/>
    <mergeCell ref="F17:F18"/>
    <mergeCell ref="F13:F14"/>
    <mergeCell ref="F21:F22"/>
    <mergeCell ref="F23:F24"/>
    <mergeCell ref="F27:F28"/>
    <mergeCell ref="F29:F30"/>
    <mergeCell ref="F31:F32"/>
    <mergeCell ref="A31:A32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2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44"/>
      <c r="M1" s="44"/>
      <c r="N1" s="44"/>
      <c r="O1" s="44"/>
      <c r="P1" s="44"/>
    </row>
    <row r="2" spans="1:19" ht="12.75" customHeight="1">
      <c r="A2" s="308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45"/>
      <c r="M2" s="45"/>
      <c r="N2" s="45"/>
      <c r="O2" s="45"/>
      <c r="P2" s="45"/>
      <c r="S2" s="8"/>
    </row>
    <row r="3" spans="1:12" ht="15.75">
      <c r="A3" s="309" t="str">
        <f>HYPERLINK('пр.взв.'!A4)</f>
        <v>Weight category 81M  кg.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46"/>
    </row>
    <row r="4" spans="1:3" ht="16.5" thickBot="1">
      <c r="A4" s="307" t="s">
        <v>0</v>
      </c>
      <c r="B4" s="307"/>
      <c r="C4" s="4"/>
    </row>
    <row r="5" spans="1:13" ht="12.75" customHeight="1" thickBot="1">
      <c r="A5" s="306">
        <v>1</v>
      </c>
      <c r="B5" s="301" t="str">
        <f>VLOOKUP(A5,'пр.взв.'!B6:F37,2,FALSE)</f>
        <v>AGGELIDIS Theofulaktor</v>
      </c>
      <c r="C5" s="305">
        <f>VLOOKUP(A5,'пр.взв.'!B6:F37,3,FALSE)</f>
        <v>1994</v>
      </c>
      <c r="D5" s="305" t="str">
        <f>VLOOKUP(A5,'пр.взв.'!B6:F37,4,FALSE)</f>
        <v>GRE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9"/>
      <c r="B6" s="302"/>
      <c r="C6" s="297"/>
      <c r="D6" s="297"/>
      <c r="E6" s="29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9">
        <v>9</v>
      </c>
      <c r="B7" s="295" t="str">
        <f>VLOOKUP(A7,'пр.взв.'!B6:F37,2,FALSE)</f>
        <v>TSHIKUBI Ted Gaby</v>
      </c>
      <c r="C7" s="297">
        <f>VLOOKUP(A7,'пр.взв.'!B6:F37,3,FALSE)</f>
        <v>1994</v>
      </c>
      <c r="D7" s="297" t="str">
        <f>VLOOKUP(A7,'пр.взв.'!B6:F37,4,FALSE)</f>
        <v>FRA</v>
      </c>
      <c r="E7" s="291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300"/>
      <c r="B8" s="296"/>
      <c r="C8" s="298"/>
      <c r="D8" s="298"/>
      <c r="E8" s="16"/>
      <c r="F8" s="20"/>
      <c r="G8" s="290"/>
      <c r="H8" s="12"/>
      <c r="I8" s="12"/>
      <c r="J8" s="43"/>
      <c r="K8" s="43"/>
      <c r="L8" s="43"/>
      <c r="M8" s="13"/>
    </row>
    <row r="9" spans="1:13" ht="12.75" customHeight="1" thickBot="1">
      <c r="A9" s="306">
        <v>5</v>
      </c>
      <c r="B9" s="301" t="str">
        <f>VLOOKUP(A9,'пр.взв.'!B6:F37,2,FALSE)</f>
        <v>GUSAKOVSKYI Bogdan</v>
      </c>
      <c r="C9" s="303">
        <f>VLOOKUP(A9,'пр.взв.'!B6:F37,3,FALSE)</f>
        <v>1993</v>
      </c>
      <c r="D9" s="303" t="str">
        <f>VLOOKUP(A9,'пр.взв.'!B6:F37,4,FALSE)</f>
        <v>UKR</v>
      </c>
      <c r="E9" s="11"/>
      <c r="F9" s="20"/>
      <c r="G9" s="291"/>
      <c r="H9" s="25"/>
      <c r="I9" s="12"/>
      <c r="J9" s="43"/>
      <c r="K9" s="43"/>
      <c r="L9" s="43"/>
      <c r="M9" s="13"/>
    </row>
    <row r="10" spans="1:13" ht="12.75" customHeight="1">
      <c r="A10" s="299"/>
      <c r="B10" s="302"/>
      <c r="C10" s="304"/>
      <c r="D10" s="304"/>
      <c r="E10" s="290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99">
        <v>13</v>
      </c>
      <c r="B11" s="295">
        <f>VLOOKUP(A11,'пр.взв.'!B6:F37,2,FALSE)</f>
        <v>0</v>
      </c>
      <c r="C11" s="297">
        <f>VLOOKUP(A11,'пр.взв.'!B6:F37,3,FALSE)</f>
        <v>0</v>
      </c>
      <c r="D11" s="297">
        <f>VLOOKUP(A11,'пр.взв.'!B6:F37,4,FALSE)</f>
        <v>0</v>
      </c>
      <c r="E11" s="291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300"/>
      <c r="B12" s="296"/>
      <c r="C12" s="298"/>
      <c r="D12" s="298"/>
      <c r="E12" s="16"/>
      <c r="F12" s="292"/>
      <c r="G12" s="292"/>
      <c r="H12" s="24"/>
      <c r="I12" s="290"/>
      <c r="J12" s="12"/>
      <c r="K12" s="12"/>
      <c r="L12" s="12"/>
    </row>
    <row r="13" spans="1:12" ht="12.75" customHeight="1" thickBot="1">
      <c r="A13" s="306">
        <v>3</v>
      </c>
      <c r="B13" s="301" t="str">
        <f>VLOOKUP(A13,'пр.взв.'!B6:F37,2,FALSE)</f>
        <v>IVANOV Ivaylo</v>
      </c>
      <c r="C13" s="303">
        <f>VLOOKUP(A13,'пр.взв.'!B6:F37,3,FALSE)</f>
        <v>1994</v>
      </c>
      <c r="D13" s="303" t="str">
        <f>VLOOKUP(A13,'пр.взв.'!B6:F37,4,FALSE)</f>
        <v>BGR</v>
      </c>
      <c r="E13" s="11"/>
      <c r="F13" s="14"/>
      <c r="G13" s="14"/>
      <c r="H13" s="24"/>
      <c r="I13" s="291"/>
      <c r="J13" s="42"/>
      <c r="K13" s="25"/>
      <c r="L13" s="12"/>
    </row>
    <row r="14" spans="1:13" ht="12.75" customHeight="1">
      <c r="A14" s="299"/>
      <c r="B14" s="302"/>
      <c r="C14" s="304"/>
      <c r="D14" s="304"/>
      <c r="E14" s="290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99">
        <v>11</v>
      </c>
      <c r="B15" s="295" t="str">
        <f>VLOOKUP(A15,'пр.взв.'!B6:F37,2,FALSE)</f>
        <v>RASULLU ABDULHAGG </v>
      </c>
      <c r="C15" s="297">
        <f>VLOOKUP(A15,'пр.взв.'!B6:F37,3,FALSE)</f>
        <v>1993</v>
      </c>
      <c r="D15" s="297" t="str">
        <f>VLOOKUP(A15,'пр.взв.'!B6:F37,4,FALSE)</f>
        <v>AZE</v>
      </c>
      <c r="E15" s="291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300"/>
      <c r="B16" s="296"/>
      <c r="C16" s="298"/>
      <c r="D16" s="298"/>
      <c r="E16" s="16"/>
      <c r="F16" s="20"/>
      <c r="G16" s="290"/>
      <c r="H16" s="26"/>
      <c r="I16" s="12"/>
      <c r="J16" s="12"/>
      <c r="K16" s="24"/>
      <c r="L16" s="12"/>
      <c r="M16" s="13"/>
    </row>
    <row r="17" spans="1:13" ht="12.75" customHeight="1" thickBot="1">
      <c r="A17" s="306">
        <v>7</v>
      </c>
      <c r="B17" s="301" t="str">
        <f>VLOOKUP(A17,'пр.взв.'!B6:F37,2,FALSE)</f>
        <v>TSULUKIDZE Rezo</v>
      </c>
      <c r="C17" s="303" t="str">
        <f>VLOOKUP(A17,'пр.взв.'!B6:F37,3,FALSE)</f>
        <v>1994 cms</v>
      </c>
      <c r="D17" s="303" t="str">
        <f>VLOOKUP(A17,'пр.взв.'!B6:F37,4,FALSE)</f>
        <v>GEO</v>
      </c>
      <c r="E17" s="11"/>
      <c r="F17" s="21"/>
      <c r="G17" s="291"/>
      <c r="H17" s="9"/>
      <c r="I17" s="9"/>
      <c r="J17" s="9"/>
      <c r="K17" s="41"/>
      <c r="L17" s="9"/>
      <c r="M17" s="13"/>
    </row>
    <row r="18" spans="1:13" ht="12.75" customHeight="1">
      <c r="A18" s="299"/>
      <c r="B18" s="302"/>
      <c r="C18" s="304"/>
      <c r="D18" s="304"/>
      <c r="E18" s="290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9">
        <v>15</v>
      </c>
      <c r="B19" s="295">
        <f>VLOOKUP(A19,'пр.взв.'!B6:F37,2,FALSE)</f>
        <v>0</v>
      </c>
      <c r="C19" s="297">
        <f>VLOOKUP(A19,'пр.взв.'!B6:F37,3,FALSE)</f>
        <v>0</v>
      </c>
      <c r="D19" s="297">
        <f>VLOOKUP(A19,'пр.взв.'!B6:F37,4,FALSE)</f>
        <v>0</v>
      </c>
      <c r="E19" s="29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300"/>
      <c r="B20" s="296"/>
      <c r="C20" s="298"/>
      <c r="D20" s="298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5"/>
      <c r="E21" s="3"/>
      <c r="F21" s="3"/>
      <c r="G21" s="3"/>
      <c r="J21" s="3"/>
      <c r="K21" s="290"/>
      <c r="M21" s="10"/>
    </row>
    <row r="22" spans="1:11" ht="16.5" thickBot="1">
      <c r="A22" s="306">
        <v>2</v>
      </c>
      <c r="B22" s="301" t="str">
        <f>VLOOKUP(A22,'пр.взв.'!B5:F36,2,FALSE)</f>
        <v>TARASEVICH Robert</v>
      </c>
      <c r="C22" s="305">
        <f>VLOOKUP(A22,'пр.взв.'!B5:F36,3,FALSE)</f>
        <v>1993</v>
      </c>
      <c r="D22" s="305" t="str">
        <f>VLOOKUP(A22,'пр.взв.'!B5:F36,4,FALSE)</f>
        <v>LTU</v>
      </c>
      <c r="E22" s="11"/>
      <c r="F22" s="12"/>
      <c r="G22" s="12"/>
      <c r="H22" s="12"/>
      <c r="I22" s="12"/>
      <c r="J22" s="3"/>
      <c r="K22" s="291"/>
    </row>
    <row r="23" spans="1:11" ht="12.75">
      <c r="A23" s="299"/>
      <c r="B23" s="302"/>
      <c r="C23" s="297"/>
      <c r="D23" s="297"/>
      <c r="E23" s="290"/>
      <c r="F23" s="14"/>
      <c r="G23" s="14"/>
      <c r="H23" s="12"/>
      <c r="I23" s="12"/>
      <c r="J23" s="3"/>
      <c r="K23" s="31"/>
    </row>
    <row r="24" spans="1:11" ht="13.5" thickBot="1">
      <c r="A24" s="299">
        <v>10</v>
      </c>
      <c r="B24" s="295" t="str">
        <f>VLOOKUP(A24,'пр.взв.'!B5:F36,2,FALSE)</f>
        <v>LUKASHYNSKI Dzmitry</v>
      </c>
      <c r="C24" s="297" t="str">
        <f>VLOOKUP(A24,'пр.взв.'!B5:F36,3,FALSE)</f>
        <v>1993 cms</v>
      </c>
      <c r="D24" s="297" t="str">
        <f>VLOOKUP(A24,'пр.взв.'!B5:F36,4,FALSE)</f>
        <v>BLR</v>
      </c>
      <c r="E24" s="291"/>
      <c r="F24" s="19"/>
      <c r="G24" s="14"/>
      <c r="H24" s="12"/>
      <c r="I24" s="12"/>
      <c r="J24" s="3"/>
      <c r="K24" s="31"/>
    </row>
    <row r="25" spans="1:11" ht="16.5" thickBot="1">
      <c r="A25" s="300"/>
      <c r="B25" s="296"/>
      <c r="C25" s="298"/>
      <c r="D25" s="298"/>
      <c r="E25" s="16"/>
      <c r="F25" s="20"/>
      <c r="G25" s="290"/>
      <c r="H25" s="12"/>
      <c r="I25" s="12"/>
      <c r="J25" s="3"/>
      <c r="K25" s="31"/>
    </row>
    <row r="26" spans="1:11" ht="16.5" thickBot="1">
      <c r="A26" s="306">
        <v>6</v>
      </c>
      <c r="B26" s="301" t="str">
        <f>VLOOKUP(A26,'пр.взв.'!B5:F36,2,FALSE)</f>
        <v>KARIMOV Arif</v>
      </c>
      <c r="C26" s="303" t="str">
        <f>VLOOKUP(A26,'пр.взв.'!B5:F36,3,FALSE)</f>
        <v>1994 cms</v>
      </c>
      <c r="D26" s="303" t="str">
        <f>VLOOKUP(A26,'пр.взв.'!B5:F36,4,FALSE)</f>
        <v>RUS</v>
      </c>
      <c r="E26" s="11"/>
      <c r="F26" s="20"/>
      <c r="G26" s="291"/>
      <c r="H26" s="25"/>
      <c r="I26" s="12"/>
      <c r="J26" s="3"/>
      <c r="K26" s="31"/>
    </row>
    <row r="27" spans="1:11" ht="12.75">
      <c r="A27" s="299"/>
      <c r="B27" s="302"/>
      <c r="C27" s="304"/>
      <c r="D27" s="304"/>
      <c r="E27" s="290"/>
      <c r="F27" s="23"/>
      <c r="G27" s="14"/>
      <c r="H27" s="24"/>
      <c r="I27" s="12"/>
      <c r="J27" s="3"/>
      <c r="K27" s="31"/>
    </row>
    <row r="28" spans="1:11" ht="13.5" thickBot="1">
      <c r="A28" s="299">
        <v>14</v>
      </c>
      <c r="B28" s="295">
        <f>VLOOKUP(A28,'пр.взв.'!B5:F36,2,FALSE)</f>
        <v>0</v>
      </c>
      <c r="C28" s="297">
        <f>VLOOKUP(A28,'пр.взв.'!B5:F36,3,FALSE)</f>
        <v>0</v>
      </c>
      <c r="D28" s="297">
        <f>VLOOKUP(A28,'пр.взв.'!B5:F36,4,FALSE)</f>
        <v>0</v>
      </c>
      <c r="E28" s="291"/>
      <c r="F28" s="14"/>
      <c r="G28" s="14"/>
      <c r="H28" s="24"/>
      <c r="I28" s="27"/>
      <c r="J28" s="3"/>
      <c r="K28" s="31"/>
    </row>
    <row r="29" spans="1:11" ht="16.5" thickBot="1">
      <c r="A29" s="300"/>
      <c r="B29" s="296"/>
      <c r="C29" s="298"/>
      <c r="D29" s="298"/>
      <c r="E29" s="16"/>
      <c r="F29" s="292"/>
      <c r="G29" s="292"/>
      <c r="H29" s="24"/>
      <c r="I29" s="290"/>
      <c r="J29" s="2"/>
      <c r="K29" s="30"/>
    </row>
    <row r="30" spans="1:9" ht="16.5" thickBot="1">
      <c r="A30" s="306">
        <v>4</v>
      </c>
      <c r="B30" s="301" t="str">
        <f>VLOOKUP(A30,'пр.взв.'!B5:F36,2,FALSE)</f>
        <v>HAKOBYAN Martiros</v>
      </c>
      <c r="C30" s="303">
        <f>VLOOKUP(A30,'пр.взв.'!B5:F36,3,FALSE)</f>
        <v>1993</v>
      </c>
      <c r="D30" s="303" t="str">
        <f>VLOOKUP(A30,'пр.взв.'!B5:F36,4,FALSE)</f>
        <v>ARM</v>
      </c>
      <c r="E30" s="11"/>
      <c r="F30" s="14"/>
      <c r="G30" s="14"/>
      <c r="H30" s="24"/>
      <c r="I30" s="291"/>
    </row>
    <row r="31" spans="1:9" ht="12.75">
      <c r="A31" s="299"/>
      <c r="B31" s="302"/>
      <c r="C31" s="304"/>
      <c r="D31" s="304"/>
      <c r="E31" s="290"/>
      <c r="F31" s="14"/>
      <c r="G31" s="14"/>
      <c r="H31" s="24"/>
      <c r="I31" s="12"/>
    </row>
    <row r="32" spans="1:9" ht="13.5" thickBot="1">
      <c r="A32" s="299">
        <v>12</v>
      </c>
      <c r="B32" s="295" t="str">
        <f>VLOOKUP(A32,'пр.взв.'!B5:F36,2,FALSE)</f>
        <v>Shvarts  Alexander</v>
      </c>
      <c r="C32" s="297">
        <f>VLOOKUP(A32,'пр.взв.'!B5:F36,3,FALSE)</f>
        <v>1994</v>
      </c>
      <c r="D32" s="297" t="str">
        <f>VLOOKUP(A32,'пр.взв.'!B5:F36,4,FALSE)</f>
        <v>GER</v>
      </c>
      <c r="E32" s="291"/>
      <c r="F32" s="19"/>
      <c r="G32" s="14"/>
      <c r="H32" s="24"/>
      <c r="I32" s="12"/>
    </row>
    <row r="33" spans="1:9" ht="16.5" thickBot="1">
      <c r="A33" s="300"/>
      <c r="B33" s="296"/>
      <c r="C33" s="298"/>
      <c r="D33" s="298"/>
      <c r="E33" s="16"/>
      <c r="F33" s="20"/>
      <c r="G33" s="290"/>
      <c r="H33" s="26"/>
      <c r="I33" s="12"/>
    </row>
    <row r="34" spans="1:9" ht="16.5" thickBot="1">
      <c r="A34" s="306">
        <v>8</v>
      </c>
      <c r="B34" s="301" t="str">
        <f>VLOOKUP(A34,'пр.взв.'!B5:F36,2,FALSE)</f>
        <v>KERIMHANOV Rustam</v>
      </c>
      <c r="C34" s="303">
        <f>VLOOKUP(A34,'пр.взв.'!B5:F36,3,FALSE)</f>
        <v>1993</v>
      </c>
      <c r="D34" s="303" t="str">
        <f>VLOOKUP(A34,'пр.взв.'!B5:F36,4,FALSE)</f>
        <v>EST</v>
      </c>
      <c r="E34" s="11"/>
      <c r="F34" s="21"/>
      <c r="G34" s="291"/>
      <c r="H34" s="9"/>
      <c r="I34" s="9"/>
    </row>
    <row r="35" spans="1:9" ht="15.75">
      <c r="A35" s="299"/>
      <c r="B35" s="302"/>
      <c r="C35" s="304"/>
      <c r="D35" s="304"/>
      <c r="E35" s="290"/>
      <c r="F35" s="22"/>
      <c r="G35" s="16"/>
      <c r="H35" s="17"/>
      <c r="I35" s="17"/>
    </row>
    <row r="36" spans="1:9" ht="16.5" thickBot="1">
      <c r="A36" s="299">
        <v>16</v>
      </c>
      <c r="B36" s="295" t="e">
        <f>VLOOKUP(A36,'пр.взв.'!B5:F36,2,FALSE)</f>
        <v>#N/A</v>
      </c>
      <c r="C36" s="297" t="e">
        <f>VLOOKUP(A36,'пр.взв.'!B5:F36,3,FALSE)</f>
        <v>#N/A</v>
      </c>
      <c r="D36" s="297" t="e">
        <f>VLOOKUP(A36,'пр.взв.'!B5:F36,4,FALSE)</f>
        <v>#N/A</v>
      </c>
      <c r="E36" s="291"/>
      <c r="F36" s="16"/>
      <c r="G36" s="16"/>
      <c r="H36" s="17"/>
      <c r="I36" s="17"/>
    </row>
    <row r="37" spans="1:9" ht="16.5" thickBot="1">
      <c r="A37" s="300"/>
      <c r="B37" s="296"/>
      <c r="C37" s="298"/>
      <c r="D37" s="298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4"/>
      <c r="C40" s="34"/>
      <c r="D40" s="293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93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4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4"/>
      <c r="C49" s="32"/>
      <c r="D49" s="294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94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4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8" sqref="A1:H38"/>
    </sheetView>
  </sheetViews>
  <sheetFormatPr defaultColWidth="9.140625" defaultRowHeight="12.75"/>
  <sheetData>
    <row r="1" spans="1:8" ht="44.25" customHeight="1" thickBot="1">
      <c r="A1" s="332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333"/>
      <c r="C1" s="333"/>
      <c r="D1" s="333"/>
      <c r="E1" s="333"/>
      <c r="F1" s="333"/>
      <c r="G1" s="333"/>
      <c r="H1" s="334"/>
    </row>
    <row r="2" spans="1:8" ht="12.75" customHeight="1">
      <c r="A2" s="335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335"/>
      <c r="C2" s="335"/>
      <c r="D2" s="335"/>
      <c r="E2" s="335"/>
      <c r="F2" s="335"/>
      <c r="G2" s="335"/>
      <c r="H2" s="335"/>
    </row>
    <row r="3" spans="1:8" ht="18">
      <c r="A3" s="336" t="s">
        <v>44</v>
      </c>
      <c r="B3" s="336"/>
      <c r="C3" s="336"/>
      <c r="D3" s="336"/>
      <c r="E3" s="336"/>
      <c r="F3" s="336"/>
      <c r="G3" s="336"/>
      <c r="H3" s="336"/>
    </row>
    <row r="4" spans="2:8" ht="18">
      <c r="B4" s="106"/>
      <c r="C4" s="337" t="str">
        <f>'пр.взв.'!A4</f>
        <v>Weight category 81M  кg.</v>
      </c>
      <c r="D4" s="337"/>
      <c r="E4" s="337"/>
      <c r="F4" s="337"/>
      <c r="G4" s="33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 customHeight="1" thickBot="1">
      <c r="A6" s="329" t="s">
        <v>38</v>
      </c>
      <c r="B6" s="321" t="str">
        <f>VLOOKUP(J6,'пр.взв.'!B7:F38,2,FALSE)</f>
        <v>IVANOV Ivaylo</v>
      </c>
      <c r="C6" s="322"/>
      <c r="D6" s="322"/>
      <c r="E6" s="322"/>
      <c r="F6" s="322"/>
      <c r="G6" s="323"/>
      <c r="H6" s="313">
        <f>VLOOKUP(J6,'пр.взв.'!B7:F22,3,FALSE)</f>
        <v>1994</v>
      </c>
      <c r="I6" s="107"/>
      <c r="J6" s="108">
        <v>3</v>
      </c>
    </row>
    <row r="7" spans="1:10" ht="18" customHeight="1">
      <c r="A7" s="330"/>
      <c r="B7" s="321" t="str">
        <f>VLOOKUP(J7,'пр.взв.'!B8:F39,2,FALSE)</f>
        <v>Иванов Ивайло</v>
      </c>
      <c r="C7" s="322"/>
      <c r="D7" s="322"/>
      <c r="E7" s="322"/>
      <c r="F7" s="322"/>
      <c r="G7" s="323"/>
      <c r="H7" s="320"/>
      <c r="I7" s="107"/>
      <c r="J7" s="108" t="s">
        <v>108</v>
      </c>
    </row>
    <row r="8" spans="1:10" ht="18">
      <c r="A8" s="330"/>
      <c r="B8" s="324" t="str">
        <f>VLOOKUP(J6,'пр.взв.'!B7:F22,4,FALSE)</f>
        <v>BGR</v>
      </c>
      <c r="C8" s="325"/>
      <c r="D8" s="325"/>
      <c r="E8" s="325"/>
      <c r="F8" s="325"/>
      <c r="G8" s="320"/>
      <c r="H8" s="153"/>
      <c r="I8" s="107"/>
      <c r="J8" s="108"/>
    </row>
    <row r="9" spans="1:10" ht="18.75" thickBot="1">
      <c r="A9" s="331"/>
      <c r="B9" s="314" t="str">
        <f>VLOOKUP(J7,'пр.взв.'!B8:F23,4,FALSE)</f>
        <v>БОЛ</v>
      </c>
      <c r="C9" s="315"/>
      <c r="D9" s="315"/>
      <c r="E9" s="315"/>
      <c r="F9" s="315"/>
      <c r="G9" s="316"/>
      <c r="H9" s="154"/>
      <c r="I9" s="107"/>
      <c r="J9" s="108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8"/>
    </row>
    <row r="11" spans="1:10" ht="18" customHeight="1" thickBot="1">
      <c r="A11" s="326" t="s">
        <v>39</v>
      </c>
      <c r="B11" s="321" t="str">
        <f>VLOOKUP(J11,'пр.взв.'!B7:F38,2,FALSE)</f>
        <v>KERIMHANOV Rustam</v>
      </c>
      <c r="C11" s="322"/>
      <c r="D11" s="322"/>
      <c r="E11" s="322"/>
      <c r="F11" s="322"/>
      <c r="G11" s="323"/>
      <c r="H11" s="313">
        <f>VLOOKUP(J11,'пр.взв.'!B7:F38,3,FALSE)</f>
        <v>1993</v>
      </c>
      <c r="I11" s="107"/>
      <c r="J11" s="108">
        <v>8</v>
      </c>
    </row>
    <row r="12" spans="1:10" ht="18" customHeight="1">
      <c r="A12" s="327"/>
      <c r="B12" s="321" t="str">
        <f>VLOOKUP(J12,'пр.взв.'!B8:F39,2,FALSE)</f>
        <v>Керимханов Рустам</v>
      </c>
      <c r="C12" s="322"/>
      <c r="D12" s="322"/>
      <c r="E12" s="322"/>
      <c r="F12" s="322"/>
      <c r="G12" s="323"/>
      <c r="H12" s="320"/>
      <c r="I12" s="107"/>
      <c r="J12" s="108" t="s">
        <v>113</v>
      </c>
    </row>
    <row r="13" spans="1:10" ht="18">
      <c r="A13" s="327"/>
      <c r="B13" s="324" t="str">
        <f>VLOOKUP(J11,'пр.взв.'!B7:F38,4,FALSE)</f>
        <v>EST</v>
      </c>
      <c r="C13" s="325"/>
      <c r="D13" s="325"/>
      <c r="E13" s="325"/>
      <c r="F13" s="325"/>
      <c r="G13" s="320"/>
      <c r="H13" s="153"/>
      <c r="I13" s="107"/>
      <c r="J13" s="108"/>
    </row>
    <row r="14" spans="1:10" ht="18.75" thickBot="1">
      <c r="A14" s="328"/>
      <c r="B14" s="314" t="str">
        <f>VLOOKUP(J12,'пр.взв.'!B8:F39,4,FALSE)</f>
        <v>ЭСТ</v>
      </c>
      <c r="C14" s="315"/>
      <c r="D14" s="315"/>
      <c r="E14" s="315"/>
      <c r="F14" s="315"/>
      <c r="G14" s="316"/>
      <c r="H14" s="154"/>
      <c r="I14" s="107"/>
      <c r="J14" s="108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ht="18" customHeight="1" thickBot="1">
      <c r="A16" s="317" t="s">
        <v>40</v>
      </c>
      <c r="B16" s="321" t="str">
        <f>VLOOKUP(J16,'пр.взв.'!B2:F43,2,FALSE)</f>
        <v>RASULLU ABDULHAGG </v>
      </c>
      <c r="C16" s="322"/>
      <c r="D16" s="322"/>
      <c r="E16" s="322"/>
      <c r="F16" s="322"/>
      <c r="G16" s="323"/>
      <c r="H16" s="313">
        <f>VLOOKUP(J16,'пр.взв.'!B2:F43,3,FALSE)</f>
        <v>1993</v>
      </c>
      <c r="I16" s="107"/>
      <c r="J16" s="108">
        <f>'пр.хода'!E44</f>
        <v>11</v>
      </c>
    </row>
    <row r="17" spans="1:10" ht="18" customHeight="1">
      <c r="A17" s="318"/>
      <c r="B17" s="321" t="str">
        <f>VLOOKUP(J17,'пр.взв.'!B3:F44,2,FALSE)</f>
        <v>Расуллу Абдулаг</v>
      </c>
      <c r="C17" s="322"/>
      <c r="D17" s="322"/>
      <c r="E17" s="322"/>
      <c r="F17" s="322"/>
      <c r="G17" s="323"/>
      <c r="H17" s="320"/>
      <c r="I17" s="107"/>
      <c r="J17" s="108" t="s">
        <v>116</v>
      </c>
    </row>
    <row r="18" spans="1:10" ht="18">
      <c r="A18" s="318"/>
      <c r="B18" s="324" t="str">
        <f>VLOOKUP(J16,'пр.взв.'!B2:F43,4,FALSE)</f>
        <v>AZE</v>
      </c>
      <c r="C18" s="325"/>
      <c r="D18" s="325"/>
      <c r="E18" s="325"/>
      <c r="F18" s="325"/>
      <c r="G18" s="320"/>
      <c r="H18" s="153"/>
      <c r="I18" s="107"/>
      <c r="J18" s="108"/>
    </row>
    <row r="19" spans="1:10" ht="18.75" thickBot="1">
      <c r="A19" s="319"/>
      <c r="B19" s="314" t="str">
        <f>VLOOKUP(J17,'пр.взв.'!B3:F44,4,FALSE)</f>
        <v>АЗЕ</v>
      </c>
      <c r="C19" s="315"/>
      <c r="D19" s="315"/>
      <c r="E19" s="315"/>
      <c r="F19" s="315"/>
      <c r="G19" s="316"/>
      <c r="H19" s="154"/>
      <c r="I19" s="107"/>
      <c r="J19" s="108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18" customHeight="1" thickBot="1">
      <c r="A21" s="317" t="s">
        <v>40</v>
      </c>
      <c r="B21" s="321" t="str">
        <f>VLOOKUP(J21,'пр.взв.'!B1:F48,2,FALSE)</f>
        <v>LUKASHYNSKI Dzmitry</v>
      </c>
      <c r="C21" s="322"/>
      <c r="D21" s="322"/>
      <c r="E21" s="322"/>
      <c r="F21" s="322"/>
      <c r="G21" s="323"/>
      <c r="H21" s="313" t="str">
        <f>VLOOKUP(J21,'пр.взв.'!B1:F48,3,FALSE)</f>
        <v>1993 cms</v>
      </c>
      <c r="I21" s="107"/>
      <c r="J21" s="108">
        <f>'пр.хода'!E53</f>
        <v>10</v>
      </c>
    </row>
    <row r="22" spans="1:10" ht="18" customHeight="1">
      <c r="A22" s="318"/>
      <c r="B22" s="321" t="str">
        <f>VLOOKUP(J22,'пр.взв.'!B2:F49,2,FALSE)</f>
        <v>Лукашинский Дмитрий</v>
      </c>
      <c r="C22" s="322"/>
      <c r="D22" s="322"/>
      <c r="E22" s="322"/>
      <c r="F22" s="322"/>
      <c r="G22" s="323"/>
      <c r="H22" s="320"/>
      <c r="I22" s="107"/>
      <c r="J22" s="108" t="s">
        <v>115</v>
      </c>
    </row>
    <row r="23" spans="1:9" ht="18">
      <c r="A23" s="318"/>
      <c r="B23" s="324" t="str">
        <f>VLOOKUP(J21,'пр.взв.'!B1:F48,4,FALSE)</f>
        <v>BLR</v>
      </c>
      <c r="C23" s="325"/>
      <c r="D23" s="325"/>
      <c r="E23" s="325"/>
      <c r="F23" s="325"/>
      <c r="G23" s="320"/>
      <c r="H23" s="153"/>
      <c r="I23" s="107"/>
    </row>
    <row r="24" spans="1:9" ht="18.75" thickBot="1">
      <c r="A24" s="319"/>
      <c r="B24" s="314" t="str">
        <f>VLOOKUP(J22,'пр.взв.'!B2:F49,4,FALSE)</f>
        <v>БЛР</v>
      </c>
      <c r="C24" s="315"/>
      <c r="D24" s="315"/>
      <c r="E24" s="315"/>
      <c r="F24" s="315"/>
      <c r="G24" s="316"/>
      <c r="H24" s="154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45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8" ht="12.75" customHeight="1">
      <c r="A28" s="311"/>
      <c r="B28" s="312"/>
      <c r="C28" s="312"/>
      <c r="D28" s="312"/>
      <c r="E28" s="312"/>
      <c r="F28" s="312"/>
      <c r="G28" s="312"/>
      <c r="H28" s="313"/>
    </row>
    <row r="29" spans="1:8" ht="13.5" customHeight="1" thickBot="1">
      <c r="A29" s="314"/>
      <c r="B29" s="315"/>
      <c r="C29" s="315"/>
      <c r="D29" s="315"/>
      <c r="E29" s="315"/>
      <c r="F29" s="315"/>
      <c r="G29" s="315"/>
      <c r="H29" s="316"/>
    </row>
    <row r="32" spans="1:8" ht="18">
      <c r="A32" s="107" t="s">
        <v>46</v>
      </c>
      <c r="B32" s="107"/>
      <c r="C32" s="107"/>
      <c r="D32" s="107"/>
      <c r="E32" s="107"/>
      <c r="F32" s="107"/>
      <c r="G32" s="107"/>
      <c r="H32" s="107"/>
    </row>
    <row r="33" spans="1:8" ht="18">
      <c r="A33" s="107"/>
      <c r="B33" s="107"/>
      <c r="C33" s="107"/>
      <c r="D33" s="107"/>
      <c r="E33" s="107"/>
      <c r="F33" s="107"/>
      <c r="G33" s="107"/>
      <c r="H33" s="107"/>
    </row>
    <row r="34" spans="1:8" ht="18">
      <c r="A34" s="107"/>
      <c r="B34" s="107"/>
      <c r="C34" s="107"/>
      <c r="D34" s="107"/>
      <c r="E34" s="107"/>
      <c r="F34" s="107"/>
      <c r="G34" s="107"/>
      <c r="H34" s="107"/>
    </row>
    <row r="35" spans="1:8" ht="18">
      <c r="A35" s="109"/>
      <c r="B35" s="109"/>
      <c r="C35" s="109"/>
      <c r="D35" s="109"/>
      <c r="E35" s="109"/>
      <c r="F35" s="109"/>
      <c r="G35" s="109"/>
      <c r="H35" s="109"/>
    </row>
    <row r="36" spans="1:8" ht="18">
      <c r="A36" s="110"/>
      <c r="B36" s="110"/>
      <c r="C36" s="110"/>
      <c r="D36" s="110"/>
      <c r="E36" s="110"/>
      <c r="F36" s="110"/>
      <c r="G36" s="110"/>
      <c r="H36" s="110"/>
    </row>
    <row r="37" spans="1:8" ht="18">
      <c r="A37" s="109"/>
      <c r="B37" s="109"/>
      <c r="C37" s="109"/>
      <c r="D37" s="109"/>
      <c r="E37" s="109"/>
      <c r="F37" s="109"/>
      <c r="G37" s="109"/>
      <c r="H37" s="109"/>
    </row>
    <row r="38" spans="1:8" ht="18">
      <c r="A38" s="111"/>
      <c r="B38" s="111"/>
      <c r="C38" s="111"/>
      <c r="D38" s="111"/>
      <c r="E38" s="111"/>
      <c r="F38" s="111"/>
      <c r="G38" s="111"/>
      <c r="H38" s="111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  <row r="40" spans="1:8" ht="18">
      <c r="A40" s="111"/>
      <c r="B40" s="111"/>
      <c r="C40" s="111"/>
      <c r="D40" s="111"/>
      <c r="E40" s="111"/>
      <c r="F40" s="111"/>
      <c r="G40" s="111"/>
      <c r="H40" s="111"/>
    </row>
  </sheetData>
  <mergeCells count="29">
    <mergeCell ref="A1:H1"/>
    <mergeCell ref="A2:H2"/>
    <mergeCell ref="A3:H3"/>
    <mergeCell ref="C4:G4"/>
    <mergeCell ref="A6:A9"/>
    <mergeCell ref="H6:H7"/>
    <mergeCell ref="B6:G6"/>
    <mergeCell ref="B7:G7"/>
    <mergeCell ref="B8:G8"/>
    <mergeCell ref="B9:G9"/>
    <mergeCell ref="A11:A14"/>
    <mergeCell ref="H11:H12"/>
    <mergeCell ref="B11:G11"/>
    <mergeCell ref="B12:G12"/>
    <mergeCell ref="B13:G13"/>
    <mergeCell ref="B14:G14"/>
    <mergeCell ref="A16:A19"/>
    <mergeCell ref="H16:H17"/>
    <mergeCell ref="B16:G16"/>
    <mergeCell ref="B17:G17"/>
    <mergeCell ref="B18:G18"/>
    <mergeCell ref="B19:G19"/>
    <mergeCell ref="A28:H29"/>
    <mergeCell ref="A21:A24"/>
    <mergeCell ref="H21:H22"/>
    <mergeCell ref="B21:G21"/>
    <mergeCell ref="B22:G22"/>
    <mergeCell ref="B23:G23"/>
    <mergeCell ref="B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workbookViewId="0" topLeftCell="A1">
      <selection activeCell="N58" sqref="A1:N58"/>
    </sheetView>
  </sheetViews>
  <sheetFormatPr defaultColWidth="9.140625" defaultRowHeight="12.75"/>
  <cols>
    <col min="1" max="1" width="6.8515625" style="0" customWidth="1"/>
    <col min="2" max="2" width="20.421875" style="0" customWidth="1"/>
    <col min="3" max="3" width="4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28125" style="0" customWidth="1"/>
    <col min="13" max="13" width="18.8515625" style="0" customWidth="1"/>
    <col min="14" max="14" width="5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9"/>
      <c r="C1" s="350" t="s">
        <v>47</v>
      </c>
      <c r="D1" s="351"/>
      <c r="E1" s="351"/>
      <c r="F1" s="351"/>
      <c r="G1" s="351"/>
      <c r="H1" s="352"/>
      <c r="I1" s="344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345"/>
      <c r="K1" s="345"/>
      <c r="L1" s="345"/>
      <c r="M1" s="345"/>
      <c r="N1" s="346"/>
      <c r="O1" s="45"/>
      <c r="P1" s="45"/>
      <c r="Q1" s="45"/>
      <c r="R1" s="45"/>
      <c r="S1" s="8"/>
    </row>
    <row r="2" spans="1:20" ht="31.5" customHeight="1" thickBot="1">
      <c r="A2" s="3"/>
      <c r="B2" s="60"/>
      <c r="C2" s="353" t="str">
        <f>'пр.взв.'!A4</f>
        <v>Weight category 81M  кg.</v>
      </c>
      <c r="D2" s="354"/>
      <c r="E2" s="354"/>
      <c r="F2" s="354"/>
      <c r="G2" s="354"/>
      <c r="H2" s="355"/>
      <c r="I2" s="347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348"/>
      <c r="K2" s="348"/>
      <c r="L2" s="348"/>
      <c r="M2" s="348"/>
      <c r="N2" s="349"/>
      <c r="T2" s="118"/>
    </row>
    <row r="3" spans="1:10" ht="19.5" customHeight="1">
      <c r="A3" s="391" t="s">
        <v>35</v>
      </c>
      <c r="D3" s="91"/>
      <c r="E3" s="91"/>
      <c r="F3" s="91"/>
      <c r="G3" s="91"/>
      <c r="H3" s="91"/>
      <c r="I3" s="91"/>
      <c r="J3" s="91"/>
    </row>
    <row r="4" ht="12.75" customHeight="1" thickBot="1">
      <c r="A4" s="390" t="s">
        <v>22</v>
      </c>
    </row>
    <row r="5" spans="1:14" ht="12.75" customHeight="1" thickBot="1">
      <c r="A5" s="306">
        <v>1</v>
      </c>
      <c r="B5" s="119" t="str">
        <f>VLOOKUP(A5,'пр.взв.'!B7:F38,2,FALSE)</f>
        <v>AGGELIDIS Theofulaktor</v>
      </c>
      <c r="C5" s="305">
        <f>VLOOKUP(A5,'пр.взв.'!B7:F38,3,FALSE)</f>
        <v>1994</v>
      </c>
      <c r="D5" s="117" t="str">
        <f>VLOOKUP(A5,'пр.взв.'!B7:F38,4,FALSE)</f>
        <v>GRE</v>
      </c>
      <c r="E5" s="11"/>
      <c r="F5" s="12"/>
      <c r="G5" s="12"/>
      <c r="H5" s="12"/>
      <c r="I5" s="12"/>
      <c r="J5" s="12"/>
      <c r="K5" s="360">
        <v>1</v>
      </c>
      <c r="L5" s="167">
        <f>I21</f>
        <v>3</v>
      </c>
      <c r="M5" s="144" t="str">
        <f>VLOOKUP(L5,'пр.взв.'!B7:E38,2,FALSE)</f>
        <v>IVANOV Ivaylo</v>
      </c>
      <c r="N5" s="145" t="str">
        <f>VLOOKUP(L5,'пр.взв.'!B7:F38,4,FALSE)</f>
        <v>BGR</v>
      </c>
    </row>
    <row r="6" spans="1:14" ht="12.75" customHeight="1">
      <c r="A6" s="299"/>
      <c r="B6" s="127" t="str">
        <f>'пр.взв.'!C8</f>
        <v>Агелидис Теофулактор</v>
      </c>
      <c r="C6" s="297"/>
      <c r="D6" s="116" t="str">
        <f>'пр.взв.'!E8</f>
        <v>ГРЕ</v>
      </c>
      <c r="E6" s="362" t="s">
        <v>51</v>
      </c>
      <c r="F6" s="14"/>
      <c r="G6" s="14"/>
      <c r="H6" s="53"/>
      <c r="K6" s="361"/>
      <c r="L6" s="168" t="s">
        <v>108</v>
      </c>
      <c r="M6" s="146" t="str">
        <f>VLOOKUP(L6,'пр.взв.'!B7:E38,2,FALSE)</f>
        <v>Иванов Ивайло</v>
      </c>
      <c r="N6" s="147" t="str">
        <f>VLOOKUP(L6,'пр.взв.'!B7:E38,4,FALSE)</f>
        <v>БОЛ</v>
      </c>
    </row>
    <row r="7" spans="1:18" ht="12.75" customHeight="1" thickBot="1">
      <c r="A7" s="299">
        <v>9</v>
      </c>
      <c r="B7" s="120" t="str">
        <f>VLOOKUP(A7,'пр.взв.'!B7:F38,2,FALSE)</f>
        <v>TSHIKUBI Ted Gaby</v>
      </c>
      <c r="C7" s="297">
        <f>VLOOKUP(A7,'пр.взв.'!B7:F38,3,FALSE)</f>
        <v>1994</v>
      </c>
      <c r="D7" s="129" t="str">
        <f>VLOOKUP(A7,'пр.взв.'!B7:F38,4,FALSE)</f>
        <v>FRA</v>
      </c>
      <c r="E7" s="357"/>
      <c r="F7" s="19"/>
      <c r="G7" s="14"/>
      <c r="H7" s="12"/>
      <c r="K7" s="370">
        <v>2</v>
      </c>
      <c r="L7" s="169">
        <v>8</v>
      </c>
      <c r="M7" s="148" t="str">
        <f>VLOOKUP(L7,'пр.взв.'!B7:E38,2,FALSE)</f>
        <v>KERIMHANOV Rustam</v>
      </c>
      <c r="N7" s="149" t="str">
        <f>VLOOKUP(L7,'пр.взв.'!B7:E38,4,FALSE)</f>
        <v>EST</v>
      </c>
      <c r="R7" s="7"/>
    </row>
    <row r="8" spans="1:14" ht="12.75" customHeight="1" thickBot="1">
      <c r="A8" s="300"/>
      <c r="B8" s="128" t="str">
        <f>'пр.взв.'!C24</f>
        <v>Тшикуби Тед Геби</v>
      </c>
      <c r="C8" s="298"/>
      <c r="D8" s="130" t="str">
        <f>'пр.взв.'!E24</f>
        <v>ФРА</v>
      </c>
      <c r="E8" s="16"/>
      <c r="F8" s="20"/>
      <c r="G8" s="362" t="s">
        <v>119</v>
      </c>
      <c r="H8" s="12"/>
      <c r="K8" s="370"/>
      <c r="L8" s="168" t="s">
        <v>113</v>
      </c>
      <c r="M8" s="146" t="str">
        <f>VLOOKUP(L8,'пр.взв.'!B1:E40,2,FALSE)</f>
        <v>Керимханов Рустам</v>
      </c>
      <c r="N8" s="147" t="str">
        <f>VLOOKUP(L8,'пр.взв.'!B2:E40,4,FALSE)</f>
        <v>ЭСТ</v>
      </c>
    </row>
    <row r="9" spans="1:14" ht="12.75" customHeight="1" thickBot="1">
      <c r="A9" s="306">
        <v>5</v>
      </c>
      <c r="B9" s="119" t="str">
        <f>VLOOKUP(A9,'пр.взв.'!B7:F38,2,FALSE)</f>
        <v>GUSAKOVSKYI Bogdan</v>
      </c>
      <c r="C9" s="303">
        <f>VLOOKUP(A9,'пр.взв.'!B7:F38,3,FALSE)</f>
        <v>1993</v>
      </c>
      <c r="D9" s="117" t="str">
        <f>VLOOKUP(A9,'пр.взв.'!B7:F38,4,FALSE)</f>
        <v>UKR</v>
      </c>
      <c r="E9" s="11"/>
      <c r="F9" s="20"/>
      <c r="G9" s="357"/>
      <c r="H9" s="25"/>
      <c r="I9" s="12"/>
      <c r="K9" s="375">
        <v>3</v>
      </c>
      <c r="L9" s="169">
        <f>E44</f>
        <v>11</v>
      </c>
      <c r="M9" s="148" t="str">
        <f>VLOOKUP(L9,'пр.взв.'!B7:E38,2,FALSE)</f>
        <v>RASULLU ABDULHAGG </v>
      </c>
      <c r="N9" s="149" t="str">
        <f>VLOOKUP(L9,'пр.взв.'!B7:E38,4,FALSE)</f>
        <v>AZE</v>
      </c>
    </row>
    <row r="10" spans="1:14" ht="12.75" customHeight="1">
      <c r="A10" s="299"/>
      <c r="B10" s="127" t="str">
        <f>'пр.взв.'!C16</f>
        <v>Гусаковский Богдан</v>
      </c>
      <c r="C10" s="304"/>
      <c r="D10" s="131" t="str">
        <f>'пр.взв.'!E16</f>
        <v>УКР</v>
      </c>
      <c r="E10" s="362" t="s">
        <v>119</v>
      </c>
      <c r="F10" s="23"/>
      <c r="G10" s="14"/>
      <c r="H10" s="24"/>
      <c r="I10" s="12"/>
      <c r="J10" s="12"/>
      <c r="K10" s="375"/>
      <c r="L10" s="168" t="s">
        <v>116</v>
      </c>
      <c r="M10" s="146" t="str">
        <f>VLOOKUP(L10,'пр.взв.'!B1:E42,2,FALSE)</f>
        <v>Расуллу Абдулаг</v>
      </c>
      <c r="N10" s="147" t="str">
        <f>VLOOKUP(L10,'пр.взв.'!B1:E42,4,FALSE)</f>
        <v>АЗЕ</v>
      </c>
    </row>
    <row r="11" spans="1:14" ht="12.75" customHeight="1" thickBot="1">
      <c r="A11" s="299">
        <v>13</v>
      </c>
      <c r="B11" s="135">
        <f>VLOOKUP(A11,'пр.взв.'!B7:F38,2,FALSE)</f>
        <v>0</v>
      </c>
      <c r="C11" s="364">
        <f>VLOOKUP(A11,'пр.взв.'!B7:F38,3,FALSE)</f>
        <v>0</v>
      </c>
      <c r="D11" s="136">
        <f>VLOOKUP(A11,'пр.взв.'!B7:F38,4,FALSE)</f>
        <v>0</v>
      </c>
      <c r="E11" s="357"/>
      <c r="F11" s="14"/>
      <c r="G11" s="14"/>
      <c r="H11" s="24"/>
      <c r="I11" s="27"/>
      <c r="J11" s="28"/>
      <c r="K11" s="375">
        <v>3</v>
      </c>
      <c r="L11" s="169">
        <f>E53</f>
        <v>10</v>
      </c>
      <c r="M11" s="148" t="str">
        <f>VLOOKUP(L11,'пр.взв.'!B7:E38,2,FALSE)</f>
        <v>LUKASHYNSKI Dzmitry</v>
      </c>
      <c r="N11" s="149" t="str">
        <f>VLOOKUP(L11,'пр.взв.'!B7:E38,4,FALSE)</f>
        <v>BLR</v>
      </c>
    </row>
    <row r="12" spans="1:14" ht="12.75" customHeight="1" thickBot="1">
      <c r="A12" s="300"/>
      <c r="B12" s="137">
        <f>'пр.взв.'!C32</f>
        <v>0</v>
      </c>
      <c r="C12" s="365"/>
      <c r="D12" s="138">
        <f>'пр.взв.'!E32</f>
        <v>0</v>
      </c>
      <c r="E12" s="16"/>
      <c r="F12" s="292"/>
      <c r="G12" s="292"/>
      <c r="H12" s="24"/>
      <c r="I12" s="372">
        <v>3</v>
      </c>
      <c r="J12" s="12"/>
      <c r="K12" s="375"/>
      <c r="L12" s="168" t="s">
        <v>115</v>
      </c>
      <c r="M12" s="146" t="str">
        <f>VLOOKUP(L12,'пр.взв.'!B3:E44,2,FALSE)</f>
        <v>Лукашинский Дмитрий</v>
      </c>
      <c r="N12" s="147" t="str">
        <f>VLOOKUP(L12,'пр.взв.'!B3:E44,4,FALSE)</f>
        <v>БЛР</v>
      </c>
    </row>
    <row r="13" spans="1:18" ht="12.75" customHeight="1" thickBot="1">
      <c r="A13" s="392">
        <v>3</v>
      </c>
      <c r="B13" s="119" t="str">
        <f>VLOOKUP(A13,'пр.взв.'!B7:F38,2,FALSE)</f>
        <v>IVANOV Ivaylo</v>
      </c>
      <c r="C13" s="303">
        <f>VLOOKUP(A13,'пр.взв.'!B7:F38,3,FALSE)</f>
        <v>1994</v>
      </c>
      <c r="D13" s="117" t="str">
        <f>VLOOKUP(A13,'пр.взв.'!B7:F38,4,FALSE)</f>
        <v>BGR</v>
      </c>
      <c r="E13" s="11"/>
      <c r="F13" s="14"/>
      <c r="G13" s="14"/>
      <c r="H13" s="24"/>
      <c r="I13" s="373"/>
      <c r="J13" s="12"/>
      <c r="K13" s="386">
        <v>5</v>
      </c>
      <c r="L13" s="169">
        <v>5</v>
      </c>
      <c r="M13" s="148" t="str">
        <f>VLOOKUP(L13,'пр.взв.'!B7:E38,2,FALSE)</f>
        <v>GUSAKOVSKYI Bogdan</v>
      </c>
      <c r="N13" s="149" t="str">
        <f>VLOOKUP(L13,'пр.взв.'!B7:E38,4,FALSE)</f>
        <v>UKR</v>
      </c>
      <c r="O13" s="99"/>
      <c r="P13" s="99"/>
      <c r="Q13" s="99"/>
      <c r="R13" s="99"/>
    </row>
    <row r="14" spans="1:18" ht="12.75" customHeight="1">
      <c r="A14" s="393"/>
      <c r="B14" s="127" t="str">
        <f>'пр.взв.'!C12</f>
        <v>Иванов Ивайло</v>
      </c>
      <c r="C14" s="304"/>
      <c r="D14" s="131" t="str">
        <f>'пр.взв.'!E12</f>
        <v>БОЛ</v>
      </c>
      <c r="E14" s="374" t="s">
        <v>122</v>
      </c>
      <c r="F14" s="14"/>
      <c r="G14" s="14"/>
      <c r="H14" s="24"/>
      <c r="I14" s="68"/>
      <c r="J14" s="12"/>
      <c r="K14" s="386"/>
      <c r="L14" s="168" t="s">
        <v>110</v>
      </c>
      <c r="M14" s="146" t="str">
        <f>VLOOKUP(L14,'пр.взв.'!B1:E46,2,FALSE)</f>
        <v>Гусаковский Богдан</v>
      </c>
      <c r="N14" s="147" t="str">
        <f>VLOOKUP(L14,'пр.взв.'!B5:E46,4,FALSE)</f>
        <v>УКР</v>
      </c>
      <c r="O14" s="99"/>
      <c r="P14" s="99"/>
      <c r="Q14" s="99"/>
      <c r="R14" s="99"/>
    </row>
    <row r="15" spans="1:18" ht="12.75" customHeight="1" thickBot="1">
      <c r="A15" s="387">
        <v>11</v>
      </c>
      <c r="B15" s="120" t="str">
        <f>VLOOKUP(A15,'пр.взв.'!B7:F38,2,FALSE)</f>
        <v>RASULLU ABDULHAGG </v>
      </c>
      <c r="C15" s="297">
        <f>VLOOKUP(A15,'пр.взв.'!B7:F38,3,FALSE)</f>
        <v>1993</v>
      </c>
      <c r="D15" s="129" t="str">
        <f>VLOOKUP(A15,'пр.взв.'!B7:F38,4,FALSE)</f>
        <v>AZE</v>
      </c>
      <c r="E15" s="373"/>
      <c r="F15" s="19"/>
      <c r="G15" s="14"/>
      <c r="H15" s="24"/>
      <c r="I15" s="24"/>
      <c r="J15" s="12"/>
      <c r="K15" s="386">
        <v>5</v>
      </c>
      <c r="L15" s="169">
        <v>4</v>
      </c>
      <c r="M15" s="148" t="str">
        <f>VLOOKUP(L15,'пр.взв.'!B7:E38,2,FALSE)</f>
        <v>HAKOBYAN Martiros</v>
      </c>
      <c r="N15" s="149" t="str">
        <f>VLOOKUP(L15,'пр.взв.'!B7:E38,4,FALSE)</f>
        <v>ARM</v>
      </c>
      <c r="O15" s="99"/>
      <c r="P15" s="99"/>
      <c r="Q15" s="99"/>
      <c r="R15" s="99"/>
    </row>
    <row r="16" spans="1:18" ht="12.75" customHeight="1" thickBot="1">
      <c r="A16" s="388"/>
      <c r="B16" s="128" t="str">
        <f>'пр.взв.'!C28</f>
        <v>Расуллу Абдулаг</v>
      </c>
      <c r="C16" s="298"/>
      <c r="D16" s="130" t="str">
        <f>'пр.взв.'!E28</f>
        <v>АЗЕ</v>
      </c>
      <c r="E16" s="16"/>
      <c r="F16" s="20"/>
      <c r="G16" s="374" t="s">
        <v>122</v>
      </c>
      <c r="H16" s="26"/>
      <c r="I16" s="24"/>
      <c r="J16" s="12"/>
      <c r="K16" s="386"/>
      <c r="L16" s="168" t="s">
        <v>109</v>
      </c>
      <c r="M16" s="146" t="str">
        <f>VLOOKUP(L16,'пр.взв.'!B1:E48,2,FALSE)</f>
        <v>Хакобян Мартирос</v>
      </c>
      <c r="N16" s="147" t="str">
        <f>VLOOKUP(L16,'пр.взв.'!B7:E48,4,FALSE)</f>
        <v>АРМ</v>
      </c>
      <c r="O16" s="99"/>
      <c r="P16" s="99"/>
      <c r="Q16" s="99"/>
      <c r="R16" s="99"/>
    </row>
    <row r="17" spans="1:18" ht="12.75" customHeight="1" thickBot="1">
      <c r="A17" s="306">
        <v>7</v>
      </c>
      <c r="B17" s="119" t="str">
        <f>VLOOKUP(A17,'пр.взв.'!B7:F38,2,FALSE)</f>
        <v>TSULUKIDZE Rezo</v>
      </c>
      <c r="C17" s="303" t="str">
        <f>VLOOKUP(A17,'пр.взв.'!B7:F38,3,FALSE)</f>
        <v>1994 cms</v>
      </c>
      <c r="D17" s="117" t="str">
        <f>VLOOKUP(A17,'пр.взв.'!B7:F38,4,FALSE)</f>
        <v>GEO</v>
      </c>
      <c r="E17" s="11"/>
      <c r="F17" s="21"/>
      <c r="G17" s="373"/>
      <c r="H17" s="9"/>
      <c r="I17" s="41"/>
      <c r="J17" s="9"/>
      <c r="K17" s="371" t="s">
        <v>49</v>
      </c>
      <c r="L17" s="169">
        <v>7</v>
      </c>
      <c r="M17" s="148" t="str">
        <f>VLOOKUP(L17,'пр.взв.'!B7:E38,2,FALSE)</f>
        <v>TSULUKIDZE Rezo</v>
      </c>
      <c r="N17" s="149" t="str">
        <f>VLOOKUP(L17,'пр.взв.'!B7:E38,4,FALSE)</f>
        <v>GEO</v>
      </c>
      <c r="O17" s="99"/>
      <c r="P17" s="99"/>
      <c r="Q17" s="99"/>
      <c r="R17" s="99"/>
    </row>
    <row r="18" spans="1:18" ht="12.75" customHeight="1">
      <c r="A18" s="299"/>
      <c r="B18" s="127" t="str">
        <f>'пр.взв.'!C20</f>
        <v>Цулукидзе Резо</v>
      </c>
      <c r="C18" s="304"/>
      <c r="D18" s="131" t="str">
        <f>'пр.взв.'!E20</f>
        <v>ГРУ</v>
      </c>
      <c r="E18" s="362" t="s">
        <v>49</v>
      </c>
      <c r="F18" s="22"/>
      <c r="G18" s="16"/>
      <c r="H18" s="17"/>
      <c r="I18" s="24"/>
      <c r="J18" s="17"/>
      <c r="K18" s="371"/>
      <c r="L18" s="168" t="s">
        <v>112</v>
      </c>
      <c r="M18" s="146" t="str">
        <f>VLOOKUP(L18,'пр.взв.'!B1:E50,2,FALSE)</f>
        <v>Цулукидзе Резо</v>
      </c>
      <c r="N18" s="147" t="str">
        <f>VLOOKUP(L18,'пр.взв.'!B1:E50,4,FALSE)</f>
        <v>ГРУ</v>
      </c>
      <c r="O18" s="99"/>
      <c r="P18" s="99"/>
      <c r="Q18" s="99"/>
      <c r="R18" s="99"/>
    </row>
    <row r="19" spans="1:18" ht="13.5" customHeight="1" thickBot="1">
      <c r="A19" s="299">
        <v>15</v>
      </c>
      <c r="B19" s="135">
        <f>VLOOKUP(A19,'пр.взв.'!B7:F38,2,FALSE)</f>
        <v>0</v>
      </c>
      <c r="C19" s="364">
        <f>VLOOKUP(A19,'пр.взв.'!B7:F38,3,FALSE)</f>
        <v>0</v>
      </c>
      <c r="D19" s="136">
        <f>VLOOKUP(A19,'пр.взв.'!B7:F38,4,FALSE)</f>
        <v>0</v>
      </c>
      <c r="E19" s="357"/>
      <c r="F19" s="16"/>
      <c r="G19" s="16"/>
      <c r="H19" s="17"/>
      <c r="I19" s="24"/>
      <c r="J19" s="17"/>
      <c r="K19" s="371" t="s">
        <v>125</v>
      </c>
      <c r="L19" s="169">
        <v>1</v>
      </c>
      <c r="M19" s="158" t="str">
        <f>VLOOKUP(L19,'пр.взв.'!B7:E38,2,FALSE)</f>
        <v>AGGELIDIS Theofulaktor</v>
      </c>
      <c r="N19" s="149" t="str">
        <f>VLOOKUP(L19,'пр.взв.'!B7:E38,4,FALSE)</f>
        <v>GRE</v>
      </c>
      <c r="O19" s="99"/>
      <c r="P19" s="99"/>
      <c r="Q19" s="99"/>
      <c r="R19" s="99"/>
    </row>
    <row r="20" spans="1:18" ht="12" customHeight="1" thickBot="1">
      <c r="A20" s="300"/>
      <c r="B20" s="137">
        <f>'пр.взв.'!C36</f>
        <v>0</v>
      </c>
      <c r="C20" s="365"/>
      <c r="D20" s="138">
        <f>'пр.взв.'!E36</f>
        <v>0</v>
      </c>
      <c r="E20" s="16"/>
      <c r="F20" s="11"/>
      <c r="G20" s="11"/>
      <c r="H20" s="17"/>
      <c r="I20" s="24"/>
      <c r="J20" s="17"/>
      <c r="K20" s="371"/>
      <c r="L20" s="168" t="s">
        <v>106</v>
      </c>
      <c r="M20" s="146" t="str">
        <f>VLOOKUP(L20,'пр.взв.'!B2:E52,2,FALSE)</f>
        <v>Агелидис Теофулактор</v>
      </c>
      <c r="N20" s="147" t="str">
        <f>VLOOKUP(L20,'пр.взв.'!B1:E52,4,FALSE)</f>
        <v>ГРЕ</v>
      </c>
      <c r="O20" s="99"/>
      <c r="P20" s="99"/>
      <c r="Q20" s="99"/>
      <c r="R20" s="99"/>
    </row>
    <row r="21" spans="1:18" ht="12" customHeight="1">
      <c r="A21" s="389" t="s">
        <v>36</v>
      </c>
      <c r="B21" s="71"/>
      <c r="C21" s="6"/>
      <c r="D21" s="3"/>
      <c r="E21" s="3"/>
      <c r="F21" s="3"/>
      <c r="G21" s="3"/>
      <c r="I21" s="372">
        <v>3</v>
      </c>
      <c r="K21" s="371" t="s">
        <v>125</v>
      </c>
      <c r="L21" s="169">
        <v>6</v>
      </c>
      <c r="M21" s="148" t="str">
        <f>VLOOKUP(L21,'пр.взв.'!B7:E38,2,FALSE)</f>
        <v>KARIMOV Arif</v>
      </c>
      <c r="N21" s="149" t="str">
        <f>VLOOKUP(L21,'пр.взв.'!B7:E38,4,FALSE)</f>
        <v>RUS</v>
      </c>
      <c r="O21" s="99"/>
      <c r="P21" s="99"/>
      <c r="Q21" s="99"/>
      <c r="R21" s="99"/>
    </row>
    <row r="22" spans="1:18" ht="12" customHeight="1" thickBot="1">
      <c r="A22" s="390"/>
      <c r="B22" s="72"/>
      <c r="E22" s="54"/>
      <c r="F22" s="54"/>
      <c r="G22" s="54"/>
      <c r="H22" s="54"/>
      <c r="I22" s="373"/>
      <c r="J22" s="54"/>
      <c r="K22" s="371"/>
      <c r="L22" s="168" t="s">
        <v>111</v>
      </c>
      <c r="M22" s="146" t="str">
        <f>VLOOKUP(L22,'пр.взв.'!B2:E54,2,FALSE)</f>
        <v>Каримов Ариф</v>
      </c>
      <c r="N22" s="147" t="str">
        <f>VLOOKUP(L22,'пр.взв.'!B3:E54,4,FALSE)</f>
        <v>РОС</v>
      </c>
      <c r="O22" s="99"/>
      <c r="P22" s="99"/>
      <c r="Q22" s="99"/>
      <c r="R22" s="99"/>
    </row>
    <row r="23" spans="1:14" ht="12" customHeight="1" thickBot="1">
      <c r="A23" s="381">
        <v>2</v>
      </c>
      <c r="B23" s="119" t="str">
        <f>VLOOKUP(A23,'пр.взв.'!B7:F38,2,FALSE)</f>
        <v>TARASEVICH Robert</v>
      </c>
      <c r="C23" s="305">
        <f>VLOOKUP(A23,'пр.взв.'!B7:F38,3,FALSE)</f>
        <v>1993</v>
      </c>
      <c r="D23" s="117" t="str">
        <f>VLOOKUP(A23,'пр.взв.'!B7:F38,4,FALSE)</f>
        <v>LTU</v>
      </c>
      <c r="E23" s="11"/>
      <c r="F23" s="12"/>
      <c r="G23" s="12"/>
      <c r="H23" s="12"/>
      <c r="I23" s="68"/>
      <c r="K23" s="376" t="s">
        <v>126</v>
      </c>
      <c r="L23" s="169">
        <v>9</v>
      </c>
      <c r="M23" s="120" t="str">
        <f>VLOOKUP(L23,'пр.взв.'!B7:E38,2,FALSE)</f>
        <v>TSHIKUBI Ted Gaby</v>
      </c>
      <c r="N23" s="150" t="str">
        <f>VLOOKUP(L23,'пр.взв.'!B7:E38,4,FALSE)</f>
        <v>FRA</v>
      </c>
    </row>
    <row r="24" spans="1:14" ht="12" customHeight="1">
      <c r="A24" s="368"/>
      <c r="B24" s="127" t="str">
        <f>'пр.взв.'!C10</f>
        <v>Тарасевич Роберт</v>
      </c>
      <c r="C24" s="297"/>
      <c r="D24" s="116"/>
      <c r="E24" s="363" t="s">
        <v>123</v>
      </c>
      <c r="F24" s="14"/>
      <c r="G24" s="14"/>
      <c r="H24" s="53"/>
      <c r="I24" s="31"/>
      <c r="K24" s="376"/>
      <c r="L24" s="168" t="s">
        <v>114</v>
      </c>
      <c r="M24" s="146" t="str">
        <f>VLOOKUP(L24,'пр.взв.'!B2:E56,2,FALSE)</f>
        <v>Тшикуби Тед Геби</v>
      </c>
      <c r="N24" s="147" t="str">
        <f>VLOOKUP(L24,'пр.взв.'!B5:E56,4,FALSE)</f>
        <v>ФРА</v>
      </c>
    </row>
    <row r="25" spans="1:14" ht="12" customHeight="1" thickBot="1">
      <c r="A25" s="382">
        <v>10</v>
      </c>
      <c r="B25" s="120" t="str">
        <f>VLOOKUP(A25,'пр.взв.'!B7:F38,2,FALSE)</f>
        <v>LUKASHYNSKI Dzmitry</v>
      </c>
      <c r="C25" s="297" t="str">
        <f>VLOOKUP(A25,'пр.взв.'!B7:F38,3,FALSE)</f>
        <v>1993 cms</v>
      </c>
      <c r="D25" s="129" t="str">
        <f>VLOOKUP(A25,'пр.взв.'!B7:F38,4,FALSE)</f>
        <v>BLR</v>
      </c>
      <c r="E25" s="339"/>
      <c r="F25" s="19"/>
      <c r="G25" s="14"/>
      <c r="H25" s="12"/>
      <c r="I25" s="31"/>
      <c r="K25" s="377" t="s">
        <v>126</v>
      </c>
      <c r="L25" s="169">
        <v>2</v>
      </c>
      <c r="M25" s="120" t="str">
        <f>VLOOKUP(L25,'пр.взв.'!B7:E38,2,FALSE)</f>
        <v>TARASEVICH Robert</v>
      </c>
      <c r="N25" s="150" t="str">
        <f>VLOOKUP(L25,'пр.взв.'!B7:E38,4,FALSE)</f>
        <v>LTU</v>
      </c>
    </row>
    <row r="26" spans="1:14" ht="12" customHeight="1" thickBot="1">
      <c r="A26" s="383"/>
      <c r="B26" s="128" t="str">
        <f>'пр.взв.'!C26</f>
        <v>Лукашинский Дмитрий</v>
      </c>
      <c r="C26" s="298"/>
      <c r="D26" s="130"/>
      <c r="E26" s="16"/>
      <c r="F26" s="20"/>
      <c r="G26" s="363" t="s">
        <v>123</v>
      </c>
      <c r="H26" s="12"/>
      <c r="I26" s="31"/>
      <c r="K26" s="377"/>
      <c r="L26" s="168" t="s">
        <v>107</v>
      </c>
      <c r="M26" s="146" t="str">
        <f>VLOOKUP(L26,'пр.взв.'!B2:E58,2,FALSE)</f>
        <v>Тарасевич Роберт</v>
      </c>
      <c r="N26" s="147" t="str">
        <f>VLOOKUP(L26,'пр.взв.'!B7:E58,4,FALSE)</f>
        <v>ЛИТ</v>
      </c>
    </row>
    <row r="27" spans="1:14" ht="12" customHeight="1" thickBot="1">
      <c r="A27" s="384">
        <v>6</v>
      </c>
      <c r="B27" s="119" t="str">
        <f>VLOOKUP(A27,'пр.взв.'!B7:F38,2,FALSE)</f>
        <v>KARIMOV Arif</v>
      </c>
      <c r="C27" s="303" t="str">
        <f>VLOOKUP(A27,'пр.взв.'!B7:F38,3,FALSE)</f>
        <v>1994 cms</v>
      </c>
      <c r="D27" s="117" t="str">
        <f>VLOOKUP(A27,'пр.взв.'!B7:F38,4,FALSE)</f>
        <v>RUS</v>
      </c>
      <c r="E27" s="11"/>
      <c r="F27" s="20"/>
      <c r="G27" s="339"/>
      <c r="H27" s="25"/>
      <c r="I27" s="24"/>
      <c r="K27" s="377" t="s">
        <v>126</v>
      </c>
      <c r="L27" s="169">
        <v>12</v>
      </c>
      <c r="M27" s="120" t="str">
        <f>VLOOKUP(L27,'пр.взв.'!B7:E38,2,FALSE)</f>
        <v>Shvarts  Alexander</v>
      </c>
      <c r="N27" s="150" t="str">
        <f>VLOOKUP(L27,'пр.взв.'!B7:E38,4,FALSE)</f>
        <v>GER</v>
      </c>
    </row>
    <row r="28" spans="1:14" ht="12" customHeight="1" thickBot="1">
      <c r="A28" s="368"/>
      <c r="B28" s="127" t="str">
        <f>'пр.взв.'!C18</f>
        <v>Каримов Ариф</v>
      </c>
      <c r="C28" s="304"/>
      <c r="D28" s="131"/>
      <c r="E28" s="362" t="s">
        <v>48</v>
      </c>
      <c r="F28" s="23"/>
      <c r="G28" s="14"/>
      <c r="H28" s="24"/>
      <c r="I28" s="24"/>
      <c r="J28" s="12"/>
      <c r="K28" s="380"/>
      <c r="L28" s="170" t="s">
        <v>117</v>
      </c>
      <c r="M28" s="151" t="str">
        <f>VLOOKUP(L28,'пр.взв.'!B2:E60,2,FALSE)</f>
        <v>Шварц Александр</v>
      </c>
      <c r="N28" s="152" t="str">
        <f>VLOOKUP(L28,'пр.взв.'!B2:E60,4,FALSE)</f>
        <v>ГЕР</v>
      </c>
    </row>
    <row r="29" spans="1:16" ht="12" customHeight="1" thickBot="1">
      <c r="A29" s="368">
        <v>14</v>
      </c>
      <c r="B29" s="135">
        <f>VLOOKUP(A29,'пр.взв.'!B7:F38,2,FALSE)</f>
        <v>0</v>
      </c>
      <c r="C29" s="364">
        <f>VLOOKUP(A29,'пр.взв.'!B7:F38,3,FALSE)</f>
        <v>0</v>
      </c>
      <c r="D29" s="136">
        <f>VLOOKUP(A29,'пр.взв.'!B7:F38,4,FALSE)</f>
        <v>0</v>
      </c>
      <c r="E29" s="357"/>
      <c r="F29" s="14"/>
      <c r="G29" s="14"/>
      <c r="H29" s="24"/>
      <c r="I29" s="69"/>
      <c r="J29" s="28"/>
      <c r="K29" s="379"/>
      <c r="L29" s="155"/>
      <c r="M29" s="156"/>
      <c r="N29" s="87"/>
      <c r="O29" s="99"/>
      <c r="P29" s="99"/>
    </row>
    <row r="30" spans="1:16" ht="12" customHeight="1" thickBot="1">
      <c r="A30" s="385"/>
      <c r="B30" s="137">
        <f>'пр.взв.'!C34</f>
        <v>0</v>
      </c>
      <c r="C30" s="365"/>
      <c r="D30" s="138"/>
      <c r="E30" s="16"/>
      <c r="F30" s="292"/>
      <c r="G30" s="292"/>
      <c r="H30" s="24"/>
      <c r="I30" s="378">
        <v>8</v>
      </c>
      <c r="J30" s="12"/>
      <c r="K30" s="379"/>
      <c r="L30" s="82"/>
      <c r="M30" s="157"/>
      <c r="N30" s="86"/>
      <c r="O30" s="99"/>
      <c r="P30" s="99"/>
    </row>
    <row r="31" spans="1:16" ht="12" customHeight="1" thickBot="1">
      <c r="A31" s="381">
        <v>4</v>
      </c>
      <c r="B31" s="119" t="str">
        <f>VLOOKUP(A31,'пр.взв.'!B7:F38,2,FALSE)</f>
        <v>HAKOBYAN Martiros</v>
      </c>
      <c r="C31" s="303">
        <f>VLOOKUP(A31,'пр.взв.'!B7:F38,3,FALSE)</f>
        <v>1993</v>
      </c>
      <c r="D31" s="117" t="str">
        <f>VLOOKUP(A31,'пр.взв.'!B7:F38,4,FALSE)</f>
        <v>ARM</v>
      </c>
      <c r="E31" s="11"/>
      <c r="F31" s="14"/>
      <c r="G31" s="14"/>
      <c r="H31" s="24"/>
      <c r="I31" s="359"/>
      <c r="J31" s="12"/>
      <c r="K31" s="379"/>
      <c r="L31" s="155"/>
      <c r="M31" s="156"/>
      <c r="N31" s="87"/>
      <c r="O31" s="99"/>
      <c r="P31" s="99"/>
    </row>
    <row r="32" spans="1:16" ht="12" customHeight="1">
      <c r="A32" s="368"/>
      <c r="B32" s="127" t="str">
        <f>'пр.взв.'!C14</f>
        <v>Хакобян Мартирос</v>
      </c>
      <c r="C32" s="304"/>
      <c r="D32" s="131"/>
      <c r="E32" s="362" t="s">
        <v>52</v>
      </c>
      <c r="F32" s="14"/>
      <c r="G32" s="14"/>
      <c r="H32" s="24"/>
      <c r="I32" s="12"/>
      <c r="J32" s="12"/>
      <c r="K32" s="379"/>
      <c r="L32" s="82"/>
      <c r="M32" s="157"/>
      <c r="N32" s="86"/>
      <c r="O32" s="99"/>
      <c r="P32" s="99"/>
    </row>
    <row r="33" spans="1:16" ht="12" customHeight="1" thickBot="1">
      <c r="A33" s="368">
        <v>12</v>
      </c>
      <c r="B33" s="120" t="str">
        <f>VLOOKUP(A33,'пр.взв.'!B7:F38,2,FALSE)</f>
        <v>Shvarts  Alexander</v>
      </c>
      <c r="C33" s="297">
        <f>VLOOKUP(A33,'пр.взв.'!B7:F38,3,FALSE)</f>
        <v>1994</v>
      </c>
      <c r="D33" s="129" t="str">
        <f>VLOOKUP(A33,'пр.взв.'!B7:F38,4,FALSE)</f>
        <v>GER</v>
      </c>
      <c r="E33" s="357"/>
      <c r="F33" s="19"/>
      <c r="G33" s="14"/>
      <c r="H33" s="24"/>
      <c r="I33" s="12"/>
      <c r="J33" s="12"/>
      <c r="K33" s="379"/>
      <c r="L33" s="155"/>
      <c r="M33" s="156"/>
      <c r="N33" s="87"/>
      <c r="O33" s="99"/>
      <c r="P33" s="99"/>
    </row>
    <row r="34" spans="1:16" ht="12" customHeight="1" thickBot="1">
      <c r="A34" s="369"/>
      <c r="B34" s="128" t="str">
        <f>'пр.взв.'!C30</f>
        <v>Шварц Александр</v>
      </c>
      <c r="C34" s="298"/>
      <c r="D34" s="130"/>
      <c r="E34" s="16"/>
      <c r="F34" s="20"/>
      <c r="G34" s="358" t="s">
        <v>50</v>
      </c>
      <c r="H34" s="26"/>
      <c r="I34" s="12"/>
      <c r="J34" s="12"/>
      <c r="K34" s="379"/>
      <c r="L34" s="82"/>
      <c r="M34" s="157"/>
      <c r="N34" s="86"/>
      <c r="O34" s="99"/>
      <c r="P34" s="99"/>
    </row>
    <row r="35" spans="1:16" ht="12" customHeight="1" thickBot="1">
      <c r="A35" s="366">
        <v>8</v>
      </c>
      <c r="B35" s="119" t="str">
        <f>VLOOKUP(A35,'пр.взв.'!B7:F38,2,FALSE)</f>
        <v>KERIMHANOV Rustam</v>
      </c>
      <c r="C35" s="303">
        <f>VLOOKUP(A35,'пр.взв.'!B7:F38,3,FALSE)</f>
        <v>1993</v>
      </c>
      <c r="D35" s="117" t="str">
        <f>VLOOKUP(A35,'пр.взв.'!B7:F38,4,FALSE)</f>
        <v>EST</v>
      </c>
      <c r="E35" s="11"/>
      <c r="F35" s="21"/>
      <c r="G35" s="359"/>
      <c r="H35" s="9"/>
      <c r="I35" s="9"/>
      <c r="J35" s="9"/>
      <c r="K35" s="379"/>
      <c r="L35" s="155"/>
      <c r="M35" s="156"/>
      <c r="N35" s="87"/>
      <c r="O35" s="99"/>
      <c r="P35" s="99"/>
    </row>
    <row r="36" spans="1:16" ht="14.25" customHeight="1">
      <c r="A36" s="367"/>
      <c r="B36" s="127" t="str">
        <f>'пр.взв.'!C22</f>
        <v>Керимханов Рустам</v>
      </c>
      <c r="C36" s="304"/>
      <c r="D36" s="131"/>
      <c r="E36" s="358" t="s">
        <v>50</v>
      </c>
      <c r="F36" s="22"/>
      <c r="G36" s="16"/>
      <c r="H36" s="17"/>
      <c r="I36" s="12"/>
      <c r="J36" s="17"/>
      <c r="K36" s="379"/>
      <c r="L36" s="82"/>
      <c r="M36" s="157"/>
      <c r="N36" s="86"/>
      <c r="O36" s="81"/>
      <c r="P36" s="81"/>
    </row>
    <row r="37" spans="1:16" ht="13.5" customHeight="1" thickBot="1">
      <c r="A37" s="368">
        <v>16</v>
      </c>
      <c r="B37" s="135">
        <f>VLOOKUP(A37,'пр.взв.'!B7:F38,2,FALSE)</f>
        <v>0</v>
      </c>
      <c r="C37" s="364">
        <f>VLOOKUP(A37,'пр.взв.'!B7:F38,3,FALSE)</f>
        <v>0</v>
      </c>
      <c r="D37" s="136">
        <f>VLOOKUP(A37,'пр.взв.'!B7:F38,4,FALSE)</f>
        <v>0</v>
      </c>
      <c r="E37" s="359"/>
      <c r="F37" s="16"/>
      <c r="G37" s="16"/>
      <c r="H37" s="17"/>
      <c r="I37" s="12"/>
      <c r="J37" s="17"/>
      <c r="K37" s="100"/>
      <c r="L37" s="100"/>
      <c r="M37" s="101"/>
      <c r="N37" s="99"/>
      <c r="O37" s="102"/>
      <c r="P37" s="81"/>
    </row>
    <row r="38" spans="1:16" ht="13.5" customHeight="1" thickBot="1">
      <c r="A38" s="369"/>
      <c r="B38" s="137">
        <f>'пр.взв.'!C38</f>
        <v>0</v>
      </c>
      <c r="C38" s="365"/>
      <c r="D38" s="138"/>
      <c r="E38" s="16"/>
      <c r="F38" s="11"/>
      <c r="G38" s="11"/>
      <c r="H38" s="17"/>
      <c r="I38" s="12"/>
      <c r="J38" s="17"/>
      <c r="K38" s="100"/>
      <c r="L38" s="100"/>
      <c r="M38" s="103"/>
      <c r="N38" s="99"/>
      <c r="O38" s="99"/>
      <c r="P38" s="81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63" t="s">
        <v>124</v>
      </c>
      <c r="B40" s="3"/>
      <c r="C40" s="3"/>
      <c r="D40" s="63" t="s">
        <v>41</v>
      </c>
      <c r="E40" s="3"/>
      <c r="L40" s="56"/>
      <c r="N40" s="3"/>
      <c r="P40" s="57"/>
    </row>
    <row r="41" spans="1:16" ht="12.75" customHeight="1" thickBot="1">
      <c r="A41" s="339"/>
      <c r="B41" s="5"/>
      <c r="C41" s="55"/>
      <c r="D41" s="3"/>
      <c r="E41" s="3"/>
      <c r="P41" s="57"/>
    </row>
    <row r="42" spans="2:17" ht="12.75">
      <c r="B42" s="3"/>
      <c r="C42" s="338">
        <v>11</v>
      </c>
      <c r="D42" s="3"/>
      <c r="E42" s="3"/>
      <c r="Q42" s="50">
        <f>HYPERLINK('[1]реквизиты'!$G$12)</f>
      </c>
    </row>
    <row r="43" spans="2:16" ht="13.5" thickBot="1">
      <c r="B43" s="3"/>
      <c r="C43" s="339"/>
      <c r="D43" s="29"/>
      <c r="E43" s="3"/>
      <c r="O43" s="3"/>
      <c r="P43" s="3"/>
    </row>
    <row r="44" spans="1:16" ht="13.5" customHeight="1">
      <c r="A44" s="362" t="s">
        <v>49</v>
      </c>
      <c r="B44" s="2"/>
      <c r="C44" s="55"/>
      <c r="D44" s="31"/>
      <c r="E44" s="340">
        <v>11</v>
      </c>
      <c r="F44" s="341"/>
      <c r="O44" s="61"/>
      <c r="P44" s="62"/>
    </row>
    <row r="45" spans="1:16" ht="16.5" customHeight="1" thickBot="1">
      <c r="A45" s="357"/>
      <c r="B45" s="3"/>
      <c r="C45" s="3"/>
      <c r="D45" s="31"/>
      <c r="E45" s="342"/>
      <c r="F45" s="343"/>
      <c r="J45" s="56">
        <f>HYPERLINK('[1]реквизиты'!$A$20)</f>
      </c>
      <c r="K45" s="56"/>
      <c r="L45" s="56"/>
      <c r="M45" s="3"/>
      <c r="N45" s="3"/>
      <c r="O45" s="61"/>
      <c r="P45" s="62"/>
    </row>
    <row r="46" spans="3:16" ht="12.75" customHeight="1">
      <c r="C46" s="356">
        <v>5</v>
      </c>
      <c r="D46" s="30"/>
      <c r="E46" s="3"/>
      <c r="M46" s="3"/>
      <c r="N46" s="3"/>
      <c r="O46" s="3"/>
      <c r="P46" s="3"/>
    </row>
    <row r="47" spans="1:16" ht="15.75" thickBot="1">
      <c r="A47" s="3"/>
      <c r="C47" s="357"/>
      <c r="D47" s="3"/>
      <c r="E47" s="3"/>
      <c r="G47" s="114" t="str">
        <f>HYPERLINK('[1]реквизиты'!$A$11)</f>
        <v>Гл. секретарь</v>
      </c>
      <c r="H47" s="114"/>
      <c r="I47" s="114"/>
      <c r="J47" s="114"/>
      <c r="M47" s="115"/>
      <c r="N47" s="115"/>
      <c r="O47" s="3"/>
      <c r="P47" s="3"/>
    </row>
    <row r="48" spans="1:16" ht="15.75" thickBot="1">
      <c r="A48" s="52" t="s">
        <v>9</v>
      </c>
      <c r="G48" s="65"/>
      <c r="H48" s="65"/>
      <c r="I48" s="65"/>
      <c r="J48" s="65"/>
      <c r="N48" s="67">
        <f>HYPERLINK('[1]реквизиты'!$G$12)</f>
      </c>
      <c r="O48" s="3"/>
      <c r="P48" s="3"/>
    </row>
    <row r="49" spans="1:16" ht="15">
      <c r="A49" s="362"/>
      <c r="B49" s="3"/>
      <c r="C49" s="3"/>
      <c r="D49" s="3"/>
      <c r="E49" s="3"/>
      <c r="G49" s="65"/>
      <c r="H49" s="65"/>
      <c r="I49" s="47" t="str">
        <f>'[1]реквизиты'!$A$8</f>
        <v>Chiaf referee</v>
      </c>
      <c r="J49" s="48"/>
      <c r="K49" s="48"/>
      <c r="L49" s="48"/>
      <c r="M49" s="3"/>
      <c r="N49" s="112"/>
      <c r="O49" s="3"/>
      <c r="P49" s="3"/>
    </row>
    <row r="50" spans="1:16" ht="15.75" thickBot="1">
      <c r="A50" s="357"/>
      <c r="B50" s="5"/>
      <c r="C50" s="55"/>
      <c r="D50" s="3"/>
      <c r="E50" s="3"/>
      <c r="G50" s="114">
        <f>HYPERLINK('[1]реквизиты'!$A$13)</f>
      </c>
      <c r="H50" s="114"/>
      <c r="O50" s="3"/>
      <c r="P50" s="3"/>
    </row>
    <row r="51" spans="2:16" ht="15">
      <c r="B51" s="3"/>
      <c r="C51" s="356">
        <v>4</v>
      </c>
      <c r="D51" s="3"/>
      <c r="E51" s="3"/>
      <c r="G51" s="66"/>
      <c r="H51" s="66"/>
      <c r="M51" s="113" t="str">
        <f>'[1]реквизиты'!$G$8</f>
        <v>V. Bukhval</v>
      </c>
      <c r="N51" t="str">
        <f>'[1]реквизиты'!$G$9</f>
        <v>/BLR/</v>
      </c>
      <c r="O51" s="3"/>
      <c r="P51" s="3"/>
    </row>
    <row r="52" spans="2:16" ht="13.5" thickBot="1">
      <c r="B52" s="3"/>
      <c r="C52" s="357"/>
      <c r="D52" s="29"/>
      <c r="E52" s="3"/>
      <c r="M52" s="3"/>
      <c r="N52" s="3"/>
      <c r="O52" s="61"/>
      <c r="P52" s="3"/>
    </row>
    <row r="53" spans="1:16" ht="12.75">
      <c r="A53" s="362"/>
      <c r="B53" s="2"/>
      <c r="C53" s="55"/>
      <c r="D53" s="31"/>
      <c r="E53" s="340">
        <v>10</v>
      </c>
      <c r="F53" s="341"/>
      <c r="I53" s="47" t="str">
        <f>'[1]реквизиты'!$A$10</f>
        <v>Chiaf  secretary</v>
      </c>
      <c r="J53" s="64"/>
      <c r="K53" s="56"/>
      <c r="L53" s="56"/>
      <c r="M53" s="3"/>
      <c r="N53" s="3"/>
      <c r="O53" s="61"/>
      <c r="P53" s="3"/>
    </row>
    <row r="54" spans="1:16" ht="13.5" thickBot="1">
      <c r="A54" s="357"/>
      <c r="B54" s="3"/>
      <c r="C54" s="3"/>
      <c r="D54" s="31"/>
      <c r="E54" s="342"/>
      <c r="F54" s="343"/>
      <c r="M54" s="3"/>
      <c r="N54" s="3"/>
      <c r="O54" s="3"/>
      <c r="P54" s="3"/>
    </row>
    <row r="55" spans="3:16" ht="15">
      <c r="C55" s="338">
        <v>10</v>
      </c>
      <c r="D55" s="30"/>
      <c r="E55" s="3"/>
      <c r="M55" s="113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6" ht="13.5" thickBot="1">
      <c r="A56" s="3"/>
      <c r="C56" s="339"/>
      <c r="D56" s="3"/>
      <c r="E56" s="3"/>
      <c r="N56" s="58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  <mergeCell ref="C13:C14"/>
    <mergeCell ref="A9:A10"/>
    <mergeCell ref="K11:K12"/>
    <mergeCell ref="K13:K14"/>
    <mergeCell ref="F12:G12"/>
    <mergeCell ref="K15:K16"/>
    <mergeCell ref="A19:A20"/>
    <mergeCell ref="C19:C20"/>
    <mergeCell ref="A15:A16"/>
    <mergeCell ref="C15:C16"/>
    <mergeCell ref="C17:C18"/>
    <mergeCell ref="A17:A18"/>
    <mergeCell ref="K17:K18"/>
    <mergeCell ref="C23:C24"/>
    <mergeCell ref="C25:C26"/>
    <mergeCell ref="A31:A32"/>
    <mergeCell ref="A33:A34"/>
    <mergeCell ref="A23:A24"/>
    <mergeCell ref="A25:A26"/>
    <mergeCell ref="A27:A28"/>
    <mergeCell ref="A29:A30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2011-04-16T15:07:20Z</cp:lastPrinted>
  <dcterms:created xsi:type="dcterms:W3CDTF">1996-10-08T23:32:33Z</dcterms:created>
  <dcterms:modified xsi:type="dcterms:W3CDTF">2011-04-16T19:39:04Z</dcterms:modified>
  <cp:category/>
  <cp:version/>
  <cp:contentType/>
  <cp:contentStatus/>
</cp:coreProperties>
</file>