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<sst xmlns="http://schemas.openxmlformats.org/spreadsheetml/2006/main" count="212" uniqueCount="88">
  <si>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</si>
  <si>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</si>
  <si>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</si>
  <si>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</si>
  <si>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</si>
  <si>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</si>
  <si>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</si>
  <si>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</si>
  <si>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</si>
  <si>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</si>
  <si>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</si>
  <si>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</si>
  <si>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</si>
  <si>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</si>
  <si>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</si>
  <si>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</si>
  <si>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</si>
  <si>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</si>
  <si>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</si>
  <si>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</si>
  <si>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</si>
  <si>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</si>
  <si>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</si>
  <si>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</si>
  <si>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</si>
  <si>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</si>
  <si>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</si>
  <si>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</si>
  <si>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</si>
  <si>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</si>
  <si>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</si>
  <si>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</si>
  <si>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</si>
  <si>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</si>
  <si>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</si>
  <si>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</si>
  <si>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</si>
  <si>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</si>
  <si>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</si>
  <si>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</si>
  <si>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</si>
  <si>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</si>
  <si>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</si>
  <si>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</si>
  <si>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</si>
  <si>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</si>
  <si>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</si>
  <si>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</si>
  <si>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</si>
  <si>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</si>
  <si>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</si>
  <si>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</si>
  <si>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</si>
  <si>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47</t>
  </si>
  <si>
    <t>48</t>
  </si>
  <si>
    <t>5</t>
  </si>
  <si>
    <t>13</t>
  </si>
  <si>
    <t>18</t>
  </si>
  <si>
    <t>37</t>
  </si>
  <si>
    <t>42</t>
  </si>
  <si>
    <t>46</t>
  </si>
  <si>
    <t>LUKASHUK Ilya</t>
  </si>
  <si>
    <t>1991 cms</t>
  </si>
  <si>
    <t>RUS</t>
  </si>
  <si>
    <t>Лукашук Илья</t>
  </si>
  <si>
    <t>РОС</t>
  </si>
  <si>
    <t>TAKI Denis</t>
  </si>
  <si>
    <t>MDA</t>
  </si>
  <si>
    <t>Таки Денис</t>
  </si>
  <si>
    <t>МОЛ</t>
  </si>
  <si>
    <t>YAROTSKI Dzmitry</t>
  </si>
  <si>
    <t>1992 cms</t>
  </si>
  <si>
    <t>BLR</t>
  </si>
  <si>
    <t>Яроцкий Дмитрий</t>
  </si>
  <si>
    <t>БЛР</t>
  </si>
  <si>
    <t>DEBRELIEV Miroslav</t>
  </si>
  <si>
    <t>BGR</t>
  </si>
  <si>
    <t>Дебрелиев Мирослав</t>
  </si>
  <si>
    <t>БОЛ</t>
  </si>
  <si>
    <t>KURCHENKO Petro</t>
  </si>
  <si>
    <t>UKR</t>
  </si>
  <si>
    <t>Курченко Петр</t>
  </si>
  <si>
    <t>УКР</t>
  </si>
  <si>
    <t>NARIMANIDZE Mikheil</t>
  </si>
  <si>
    <t>GEO</t>
  </si>
  <si>
    <t>Нариманидзе Михель</t>
  </si>
  <si>
    <t>ГРУ</t>
  </si>
  <si>
    <t>Weight category 100M  кg.                             Весовая категория  100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</si>
</sst>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20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1" fillId="0" borderId="24" xfId="16" applyNumberFormat="1" applyFont="1" applyBorder="1" applyAlignment="1">
      <alignment horizontal="center" vertical="center" wrapText="1"/>
    </xf>
    <xf numFmtId="0" fontId="11" fillId="0" borderId="25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23" xfId="16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23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29" xfId="16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4" fillId="0" borderId="3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34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3" fillId="0" borderId="3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2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4" fillId="0" borderId="35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" fillId="7" borderId="3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vertical="center" wrapText="1"/>
    </xf>
    <xf numFmtId="0" fontId="40" fillId="0" borderId="49" xfId="0" applyFont="1" applyFill="1" applyBorder="1" applyAlignment="1">
      <alignment horizontal="left" vertical="center"/>
    </xf>
    <xf numFmtId="0" fontId="40" fillId="0" borderId="5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/>
    </xf>
    <xf numFmtId="0" fontId="29" fillId="0" borderId="35" xfId="15" applyFont="1" applyFill="1" applyBorder="1" applyAlignment="1" applyProtection="1">
      <alignment horizontal="center" vertical="center" wrapText="1"/>
      <protection/>
    </xf>
    <xf numFmtId="0" fontId="29" fillId="0" borderId="10" xfId="15" applyFont="1" applyFill="1" applyBorder="1" applyAlignment="1" applyProtection="1">
      <alignment horizontal="center" vertical="center" wrapText="1"/>
      <protection/>
    </xf>
    <xf numFmtId="0" fontId="29" fillId="0" borderId="36" xfId="15" applyFont="1" applyFill="1" applyBorder="1" applyAlignment="1" applyProtection="1">
      <alignment horizontal="center" vertical="center" wrapText="1"/>
      <protection/>
    </xf>
    <xf numFmtId="0" fontId="0" fillId="0" borderId="44" xfId="15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/>
    </xf>
    <xf numFmtId="0" fontId="31" fillId="0" borderId="0" xfId="15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2" fillId="0" borderId="9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vertical="center" wrapText="1"/>
    </xf>
    <xf numFmtId="0" fontId="32" fillId="0" borderId="5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32" fillId="0" borderId="43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771525</xdr:colOff>
      <xdr:row>32</xdr:row>
      <xdr:rowOff>38100</xdr:rowOff>
    </xdr:from>
    <xdr:to>
      <xdr:col>7</xdr:col>
      <xdr:colOff>104775</xdr:colOff>
      <xdr:row>37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1190625" y="76295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34</xdr:row>
      <xdr:rowOff>38100</xdr:rowOff>
    </xdr:from>
    <xdr:to>
      <xdr:col>4</xdr:col>
      <xdr:colOff>123825</xdr:colOff>
      <xdr:row>42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7953375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I1" sqref="A1:I40"/>
    </sheetView>
  </sheetViews>
  <sheetFormatPr defaultColWidth="9.140625" defaultRowHeight="12.75"/>
  <sheetData>
    <row r="1" spans="1:9" ht="15.75" thickBot="1">
      <c r="A1" s="299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300"/>
      <c r="C1" s="300"/>
      <c r="D1" s="300"/>
      <c r="E1" s="300"/>
      <c r="F1" s="300"/>
      <c r="G1" s="300"/>
      <c r="H1" s="301"/>
      <c r="I1" s="101"/>
    </row>
    <row r="2" spans="1:9" ht="12.75">
      <c r="A2" s="302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302"/>
      <c r="C2" s="302"/>
      <c r="D2" s="302"/>
      <c r="E2" s="302"/>
      <c r="F2" s="302"/>
      <c r="G2" s="302"/>
      <c r="H2" s="302"/>
      <c r="I2" s="101"/>
    </row>
    <row r="3" spans="1:9" ht="18">
      <c r="A3" s="303" t="s">
        <v>41</v>
      </c>
      <c r="B3" s="303"/>
      <c r="C3" s="303"/>
      <c r="D3" s="303"/>
      <c r="E3" s="303"/>
      <c r="F3" s="303"/>
      <c r="G3" s="303"/>
      <c r="H3" s="303"/>
      <c r="I3" s="101"/>
    </row>
    <row r="4" spans="1:9" ht="18">
      <c r="A4" s="304" t="str">
        <f>'пр.взв.'!A4</f>
        <v>Weight category 100M  кg.                             Весовая категория  100  кг</v>
      </c>
      <c r="B4" s="304"/>
      <c r="C4" s="304"/>
      <c r="D4" s="304"/>
      <c r="E4" s="304"/>
      <c r="F4" s="304"/>
      <c r="G4" s="304"/>
      <c r="H4" s="304"/>
      <c r="I4" s="101"/>
    </row>
    <row r="5" spans="1:9" ht="18.75" thickBot="1">
      <c r="A5" s="305"/>
      <c r="B5" s="305"/>
      <c r="C5" s="305"/>
      <c r="D5" s="305"/>
      <c r="E5" s="305"/>
      <c r="F5" s="305"/>
      <c r="G5" s="305"/>
      <c r="H5" s="305"/>
      <c r="I5" s="101"/>
    </row>
    <row r="6" spans="1:10" ht="18" customHeight="1">
      <c r="A6" s="306" t="s">
        <v>35</v>
      </c>
      <c r="B6" s="307" t="str">
        <f>VLOOKUP(J6,'пр.взв.'!B7:F22,2,FALSE)</f>
        <v>NARIMANIDZE Mikheil</v>
      </c>
      <c r="C6" s="307"/>
      <c r="D6" s="307"/>
      <c r="E6" s="307"/>
      <c r="F6" s="307"/>
      <c r="G6" s="307"/>
      <c r="H6" s="308">
        <f>VLOOKUP(J6,'пр.взв.'!B7:F22,3,FALSE)</f>
        <v>1991</v>
      </c>
      <c r="I6" s="305"/>
      <c r="J6" s="75">
        <f>'пр.хода'!I13</f>
        <v>6</v>
      </c>
    </row>
    <row r="7" spans="1:10" ht="18" customHeight="1">
      <c r="A7" s="309"/>
      <c r="B7" s="310" t="str">
        <f>VLOOKUP(J7,'пр.взв.'!B8:F23,2,FALSE)</f>
        <v>Нариманидзе Михель</v>
      </c>
      <c r="C7" s="310"/>
      <c r="D7" s="310"/>
      <c r="E7" s="310"/>
      <c r="F7" s="310"/>
      <c r="G7" s="310"/>
      <c r="H7" s="311"/>
      <c r="I7" s="305"/>
      <c r="J7" s="75" t="s">
        <v>50</v>
      </c>
    </row>
    <row r="8" spans="1:10" ht="18" customHeight="1">
      <c r="A8" s="309"/>
      <c r="B8" s="121" t="str">
        <f>VLOOKUP(J6,'пр.взв.'!B7:F22,4,FALSE)</f>
        <v>GEO</v>
      </c>
      <c r="C8" s="121"/>
      <c r="D8" s="121"/>
      <c r="E8" s="121"/>
      <c r="F8" s="121"/>
      <c r="G8" s="121"/>
      <c r="H8" s="122"/>
      <c r="I8" s="305"/>
      <c r="J8" s="75"/>
    </row>
    <row r="9" spans="1:10" ht="18.75" customHeight="1" thickBot="1">
      <c r="A9" s="312"/>
      <c r="B9" s="123" t="str">
        <f>VLOOKUP(J7,'пр.взв.'!B8:F23,4,FALSE)</f>
        <v>ГРУ</v>
      </c>
      <c r="C9" s="123"/>
      <c r="D9" s="123"/>
      <c r="E9" s="123"/>
      <c r="F9" s="123"/>
      <c r="G9" s="123"/>
      <c r="H9" s="124"/>
      <c r="I9" s="305"/>
      <c r="J9" s="75"/>
    </row>
    <row r="10" spans="1:10" ht="18.75" thickBot="1">
      <c r="A10" s="305"/>
      <c r="B10" s="305"/>
      <c r="C10" s="305"/>
      <c r="D10" s="305"/>
      <c r="E10" s="305"/>
      <c r="F10" s="305"/>
      <c r="G10" s="305"/>
      <c r="H10" s="305"/>
      <c r="I10" s="305"/>
      <c r="J10" s="75"/>
    </row>
    <row r="11" spans="1:10" ht="18" customHeight="1">
      <c r="A11" s="306" t="s">
        <v>36</v>
      </c>
      <c r="B11" s="307" t="str">
        <f>VLOOKUP(J11,'пр.взв.'!B2:F27,2,FALSE)</f>
        <v>LUKASHUK Ilya</v>
      </c>
      <c r="C11" s="307"/>
      <c r="D11" s="307"/>
      <c r="E11" s="307"/>
      <c r="F11" s="307"/>
      <c r="G11" s="307"/>
      <c r="H11" s="308" t="str">
        <f>VLOOKUP(J11,'пр.взв.'!B2:F27,3,FALSE)</f>
        <v>1991 cms</v>
      </c>
      <c r="I11" s="305"/>
      <c r="J11" s="75">
        <f>'пр.хода'!L7</f>
        <v>1</v>
      </c>
    </row>
    <row r="12" spans="1:10" ht="18" customHeight="1">
      <c r="A12" s="309"/>
      <c r="B12" s="310" t="str">
        <f>VLOOKUP(J12,'пр.взв.'!B3:F28,2,FALSE)</f>
        <v>Лукашук Илья</v>
      </c>
      <c r="C12" s="310"/>
      <c r="D12" s="310"/>
      <c r="E12" s="310"/>
      <c r="F12" s="310"/>
      <c r="G12" s="310"/>
      <c r="H12" s="311"/>
      <c r="I12" s="305"/>
      <c r="J12" s="75" t="s">
        <v>45</v>
      </c>
    </row>
    <row r="13" spans="1:10" ht="18" customHeight="1">
      <c r="A13" s="309"/>
      <c r="B13" s="121" t="str">
        <f>VLOOKUP(J11,'пр.взв.'!B2:F27,4,FALSE)</f>
        <v>RUS</v>
      </c>
      <c r="C13" s="121"/>
      <c r="D13" s="121"/>
      <c r="E13" s="121"/>
      <c r="F13" s="121"/>
      <c r="G13" s="121"/>
      <c r="H13" s="122"/>
      <c r="I13" s="305"/>
      <c r="J13" s="75"/>
    </row>
    <row r="14" spans="1:10" ht="18.75" customHeight="1" thickBot="1">
      <c r="A14" s="312"/>
      <c r="B14" s="123" t="str">
        <f>VLOOKUP(J12,'пр.взв.'!B3:F28,4,FALSE)</f>
        <v>РОС</v>
      </c>
      <c r="C14" s="123"/>
      <c r="D14" s="123"/>
      <c r="E14" s="123"/>
      <c r="F14" s="123"/>
      <c r="G14" s="123"/>
      <c r="H14" s="124"/>
      <c r="I14" s="305"/>
      <c r="J14" s="75"/>
    </row>
    <row r="15" spans="1:10" ht="18.75" thickBot="1">
      <c r="A15" s="305"/>
      <c r="B15" s="305"/>
      <c r="C15" s="305"/>
      <c r="D15" s="305"/>
      <c r="E15" s="305"/>
      <c r="F15" s="305"/>
      <c r="G15" s="305"/>
      <c r="H15" s="305"/>
      <c r="I15" s="305"/>
      <c r="J15" s="75"/>
    </row>
    <row r="16" spans="1:10" ht="18" customHeight="1" thickBot="1">
      <c r="A16" s="306" t="s">
        <v>37</v>
      </c>
      <c r="B16" s="307" t="str">
        <f>VLOOKUP(J16,'пр.взв.'!B1:F32,2,FALSE)</f>
        <v>YAROTSKI Dzmitry</v>
      </c>
      <c r="C16" s="307"/>
      <c r="D16" s="307"/>
      <c r="E16" s="307"/>
      <c r="F16" s="307"/>
      <c r="G16" s="307"/>
      <c r="H16" s="308" t="str">
        <f>VLOOKUP(J16,'пр.взв.'!B1:F32,3,FALSE)</f>
        <v>1992 cms</v>
      </c>
      <c r="I16" s="305"/>
      <c r="J16" s="75">
        <f>'пр.хода'!C28</f>
        <v>3</v>
      </c>
    </row>
    <row r="17" spans="1:10" ht="18" customHeight="1">
      <c r="A17" s="309"/>
      <c r="B17" s="307" t="str">
        <f>VLOOKUP(J17,'пр.взв.'!B2:F33,2,FALSE)</f>
        <v>Яроцкий Дмитрий</v>
      </c>
      <c r="C17" s="307"/>
      <c r="D17" s="307"/>
      <c r="E17" s="307"/>
      <c r="F17" s="307"/>
      <c r="G17" s="307"/>
      <c r="H17" s="311"/>
      <c r="I17" s="305"/>
      <c r="J17" s="75" t="s">
        <v>47</v>
      </c>
    </row>
    <row r="18" spans="1:10" ht="18" customHeight="1">
      <c r="A18" s="309"/>
      <c r="B18" s="121" t="str">
        <f>VLOOKUP(J16,'пр.взв.'!B1:F32,4,FALSE)</f>
        <v>BLR</v>
      </c>
      <c r="C18" s="121"/>
      <c r="D18" s="121"/>
      <c r="E18" s="121"/>
      <c r="F18" s="121"/>
      <c r="G18" s="121"/>
      <c r="H18" s="122"/>
      <c r="I18" s="305"/>
      <c r="J18" s="75"/>
    </row>
    <row r="19" spans="1:10" ht="18.75" customHeight="1" thickBot="1">
      <c r="A19" s="312"/>
      <c r="B19" s="123" t="str">
        <f>VLOOKUP(J17,'пр.взв.'!B2:F33,4,FALSE)</f>
        <v>БЛР</v>
      </c>
      <c r="C19" s="123"/>
      <c r="D19" s="123"/>
      <c r="E19" s="123"/>
      <c r="F19" s="123"/>
      <c r="G19" s="123"/>
      <c r="H19" s="124"/>
      <c r="I19" s="305"/>
      <c r="J19" s="75"/>
    </row>
    <row r="20" spans="1:10" ht="18.75" thickBot="1">
      <c r="A20" s="305"/>
      <c r="B20" s="305"/>
      <c r="C20" s="305"/>
      <c r="D20" s="305"/>
      <c r="E20" s="305"/>
      <c r="F20" s="305"/>
      <c r="G20" s="305"/>
      <c r="H20" s="305"/>
      <c r="I20" s="305"/>
      <c r="J20" s="75"/>
    </row>
    <row r="21" spans="1:10" ht="18" customHeight="1">
      <c r="A21" s="306" t="s">
        <v>37</v>
      </c>
      <c r="B21" s="307" t="str">
        <f>VLOOKUP(J21,'пр.взв.'!B2:F37,2,FALSE)</f>
        <v>TAKI Denis</v>
      </c>
      <c r="C21" s="307"/>
      <c r="D21" s="307"/>
      <c r="E21" s="307"/>
      <c r="F21" s="307"/>
      <c r="G21" s="307"/>
      <c r="H21" s="308">
        <f>VLOOKUP(J21,'пр.взв.'!B2:F37,3,FALSE)</f>
        <v>1992</v>
      </c>
      <c r="I21" s="305"/>
      <c r="J21" s="75">
        <f>'пр.хода'!J28</f>
        <v>2</v>
      </c>
    </row>
    <row r="22" spans="1:10" ht="18" customHeight="1">
      <c r="A22" s="309"/>
      <c r="B22" s="310" t="str">
        <f>VLOOKUP(J22,'пр.взв.'!B3:F38,2,FALSE)</f>
        <v>Таки Денис</v>
      </c>
      <c r="C22" s="310"/>
      <c r="D22" s="310"/>
      <c r="E22" s="310"/>
      <c r="F22" s="310"/>
      <c r="G22" s="310"/>
      <c r="H22" s="311"/>
      <c r="I22" s="305"/>
      <c r="J22" s="75" t="s">
        <v>46</v>
      </c>
    </row>
    <row r="23" spans="1:9" ht="18" customHeight="1">
      <c r="A23" s="309"/>
      <c r="B23" s="121" t="str">
        <f>VLOOKUP(J21,'пр.взв.'!B2:F37,4,FALSE)</f>
        <v>MDA</v>
      </c>
      <c r="C23" s="121"/>
      <c r="D23" s="121"/>
      <c r="E23" s="121"/>
      <c r="F23" s="121"/>
      <c r="G23" s="121"/>
      <c r="H23" s="122"/>
      <c r="I23" s="305"/>
    </row>
    <row r="24" spans="1:9" ht="18.75" customHeight="1" thickBot="1">
      <c r="A24" s="312"/>
      <c r="B24" s="123" t="str">
        <f>VLOOKUP(J22,'пр.взв.'!B3:F38,4,FALSE)</f>
        <v>МОЛ</v>
      </c>
      <c r="C24" s="123"/>
      <c r="D24" s="123"/>
      <c r="E24" s="123"/>
      <c r="F24" s="123"/>
      <c r="G24" s="123"/>
      <c r="H24" s="124"/>
      <c r="I24" s="305"/>
    </row>
    <row r="25" spans="1:9" ht="18">
      <c r="A25" s="305"/>
      <c r="B25" s="305"/>
      <c r="C25" s="305"/>
      <c r="D25" s="305"/>
      <c r="E25" s="305"/>
      <c r="F25" s="305"/>
      <c r="G25" s="305"/>
      <c r="H25" s="305"/>
      <c r="I25" s="101"/>
    </row>
    <row r="26" spans="1:9" ht="18">
      <c r="A26" s="305" t="s">
        <v>42</v>
      </c>
      <c r="B26" s="305"/>
      <c r="C26" s="305"/>
      <c r="D26" s="305"/>
      <c r="E26" s="305"/>
      <c r="F26" s="305"/>
      <c r="G26" s="305"/>
      <c r="H26" s="305"/>
      <c r="I26" s="101"/>
    </row>
    <row r="27" spans="1:9" ht="13.5" thickBot="1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9" ht="12.75">
      <c r="A28" s="313"/>
      <c r="B28" s="314"/>
      <c r="C28" s="314"/>
      <c r="D28" s="314"/>
      <c r="E28" s="314"/>
      <c r="F28" s="314"/>
      <c r="G28" s="314"/>
      <c r="H28" s="315"/>
      <c r="I28" s="101"/>
    </row>
    <row r="29" spans="1:9" ht="13.5" thickBot="1">
      <c r="A29" s="316"/>
      <c r="B29" s="123"/>
      <c r="C29" s="123"/>
      <c r="D29" s="123"/>
      <c r="E29" s="123"/>
      <c r="F29" s="123"/>
      <c r="G29" s="123"/>
      <c r="H29" s="124"/>
      <c r="I29" s="101"/>
    </row>
    <row r="30" spans="1:9" ht="12.75">
      <c r="A30" s="101"/>
      <c r="B30" s="101"/>
      <c r="C30" s="101"/>
      <c r="D30" s="101"/>
      <c r="E30" s="101"/>
      <c r="F30" s="101"/>
      <c r="G30" s="101"/>
      <c r="H30" s="101"/>
      <c r="I30" s="101"/>
    </row>
    <row r="31" spans="1:9" ht="12.75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18">
      <c r="A32" s="305" t="s">
        <v>43</v>
      </c>
      <c r="B32" s="305"/>
      <c r="C32" s="305"/>
      <c r="D32" s="305"/>
      <c r="E32" s="305"/>
      <c r="F32" s="305"/>
      <c r="G32" s="305"/>
      <c r="H32" s="305"/>
      <c r="I32" s="101"/>
    </row>
    <row r="33" spans="1:9" ht="18">
      <c r="A33" s="305"/>
      <c r="B33" s="305"/>
      <c r="C33" s="305"/>
      <c r="D33" s="305"/>
      <c r="E33" s="305"/>
      <c r="F33" s="305"/>
      <c r="G33" s="305"/>
      <c r="H33" s="305"/>
      <c r="I33" s="101"/>
    </row>
    <row r="34" spans="1:9" ht="18">
      <c r="A34" s="305"/>
      <c r="B34" s="305"/>
      <c r="C34" s="305"/>
      <c r="D34" s="305"/>
      <c r="E34" s="305"/>
      <c r="F34" s="305"/>
      <c r="G34" s="305"/>
      <c r="H34" s="305"/>
      <c r="I34" s="101"/>
    </row>
    <row r="35" spans="1:9" ht="18">
      <c r="A35" s="317"/>
      <c r="B35" s="317"/>
      <c r="C35" s="317"/>
      <c r="D35" s="317"/>
      <c r="E35" s="317"/>
      <c r="F35" s="317"/>
      <c r="G35" s="317"/>
      <c r="H35" s="317"/>
      <c r="I35" s="101"/>
    </row>
    <row r="36" spans="1:9" ht="18">
      <c r="A36" s="318"/>
      <c r="B36" s="318"/>
      <c r="C36" s="318"/>
      <c r="D36" s="318"/>
      <c r="E36" s="318"/>
      <c r="F36" s="318"/>
      <c r="G36" s="318"/>
      <c r="H36" s="318"/>
      <c r="I36" s="101"/>
    </row>
    <row r="37" spans="1:9" ht="18">
      <c r="A37" s="317"/>
      <c r="B37" s="317"/>
      <c r="C37" s="317"/>
      <c r="D37" s="317"/>
      <c r="E37" s="317"/>
      <c r="F37" s="317"/>
      <c r="G37" s="317"/>
      <c r="H37" s="317"/>
      <c r="I37" s="101"/>
    </row>
    <row r="38" spans="1:9" ht="18">
      <c r="A38" s="319"/>
      <c r="B38" s="319"/>
      <c r="C38" s="319"/>
      <c r="D38" s="319"/>
      <c r="E38" s="319"/>
      <c r="F38" s="319"/>
      <c r="G38" s="319"/>
      <c r="H38" s="319"/>
      <c r="I38" s="101"/>
    </row>
    <row r="39" spans="1:9" ht="18">
      <c r="A39" s="317"/>
      <c r="B39" s="317"/>
      <c r="C39" s="317"/>
      <c r="D39" s="317"/>
      <c r="E39" s="317"/>
      <c r="F39" s="317"/>
      <c r="G39" s="317"/>
      <c r="H39" s="317"/>
      <c r="I39" s="101"/>
    </row>
    <row r="40" spans="1:9" ht="18">
      <c r="A40" s="319"/>
      <c r="B40" s="319"/>
      <c r="C40" s="319"/>
      <c r="D40" s="319"/>
      <c r="E40" s="319"/>
      <c r="F40" s="319"/>
      <c r="G40" s="319"/>
      <c r="H40" s="319"/>
      <c r="I40" s="101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25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45.75" customHeight="1">
      <c r="A2" s="12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customHeight="1">
      <c r="A3" s="155" t="str">
        <f>'пр.взв.'!A4</f>
        <v>Weight category 100M  кg.                             Весовая категория  100  кг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7.75" customHeight="1" hidden="1" thickBot="1">
      <c r="A4" s="129" t="s">
        <v>38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32">
        <v>1</v>
      </c>
      <c r="B6" s="135">
        <f>'пр.хода'!A26</f>
        <v>5</v>
      </c>
      <c r="C6" s="137" t="s">
        <v>21</v>
      </c>
      <c r="D6" s="139" t="str">
        <f>VLOOKUP(B6,'пр.взв.'!B7:E22,2,FALSE)</f>
        <v>KURCHENKO Petro</v>
      </c>
      <c r="E6" s="150">
        <f>VLOOKUP(B6,'пр.взв.'!B7:E22,3,FALSE)</f>
        <v>1991</v>
      </c>
      <c r="F6" s="157" t="str">
        <f>VLOOKUP(B6,'пр.взв.'!B7:E22,4,FALSE)</f>
        <v>UKR</v>
      </c>
      <c r="G6" s="148"/>
      <c r="H6" s="130"/>
      <c r="I6" s="148"/>
      <c r="J6" s="130"/>
      <c r="K6" s="59" t="s">
        <v>24</v>
      </c>
    </row>
    <row r="7" spans="1:11" ht="19.5" customHeight="1" hidden="1" thickBot="1">
      <c r="A7" s="133"/>
      <c r="B7" s="136"/>
      <c r="C7" s="138"/>
      <c r="D7" s="140"/>
      <c r="E7" s="145"/>
      <c r="F7" s="152"/>
      <c r="G7" s="147"/>
      <c r="H7" s="131"/>
      <c r="I7" s="147"/>
      <c r="J7" s="131"/>
      <c r="K7" s="60" t="s">
        <v>2</v>
      </c>
    </row>
    <row r="8" spans="1:11" ht="19.5" customHeight="1" hidden="1">
      <c r="A8" s="133"/>
      <c r="B8" s="135">
        <f>'пр.хода'!A30</f>
        <v>3</v>
      </c>
      <c r="C8" s="142" t="s">
        <v>22</v>
      </c>
      <c r="D8" s="153" t="str">
        <f>VLOOKUP(B8,'пр.взв.'!B7:E22,2,FALSE)</f>
        <v>YAROTSKI Dzmitry</v>
      </c>
      <c r="E8" s="144" t="str">
        <f>VLOOKUP(B8,'пр.взв.'!B7:E22,3,FALSE)</f>
        <v>1992 cms</v>
      </c>
      <c r="F8" s="151" t="str">
        <f>VLOOKUP(B8,'пр.взв.'!B7:E22,4,FALSE)</f>
        <v>BLR</v>
      </c>
      <c r="G8" s="146"/>
      <c r="H8" s="130"/>
      <c r="I8" s="148"/>
      <c r="J8" s="130"/>
      <c r="K8" s="60" t="s">
        <v>25</v>
      </c>
    </row>
    <row r="9" spans="1:11" ht="19.5" customHeight="1" hidden="1" thickBot="1">
      <c r="A9" s="134"/>
      <c r="B9" s="136"/>
      <c r="C9" s="143"/>
      <c r="D9" s="154"/>
      <c r="E9" s="145"/>
      <c r="F9" s="152"/>
      <c r="G9" s="147"/>
      <c r="H9" s="131"/>
      <c r="I9" s="147"/>
      <c r="J9" s="131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32">
        <v>2</v>
      </c>
      <c r="B12" s="135">
        <f>'пр.хода'!F26</f>
        <v>2</v>
      </c>
      <c r="C12" s="137" t="s">
        <v>21</v>
      </c>
      <c r="D12" s="139" t="str">
        <f>VLOOKUP(B12,'пр.взв.'!B7:E22,2,FALSE)</f>
        <v>TAKI Denis</v>
      </c>
      <c r="E12" s="150">
        <f>VLOOKUP(B12,'пр.взв.'!B7:E22,3,FALSE)</f>
        <v>1992</v>
      </c>
      <c r="F12" s="150" t="str">
        <f>VLOOKUP(B12,'пр.взв.'!B7:E22,4,FALSE)</f>
        <v>MDA</v>
      </c>
      <c r="G12" s="148"/>
      <c r="H12" s="130"/>
      <c r="I12" s="148"/>
      <c r="J12" s="130"/>
      <c r="K12" s="59" t="s">
        <v>24</v>
      </c>
    </row>
    <row r="13" spans="1:11" ht="19.5" customHeight="1" hidden="1" thickBot="1">
      <c r="A13" s="133"/>
      <c r="B13" s="136"/>
      <c r="C13" s="138"/>
      <c r="D13" s="140"/>
      <c r="E13" s="145"/>
      <c r="F13" s="145"/>
      <c r="G13" s="147"/>
      <c r="H13" s="131"/>
      <c r="I13" s="147"/>
      <c r="J13" s="131"/>
      <c r="K13" s="60" t="s">
        <v>2</v>
      </c>
    </row>
    <row r="14" spans="1:11" ht="19.5" customHeight="1" hidden="1">
      <c r="A14" s="133"/>
      <c r="B14" s="135">
        <f>'пр.хода'!F30</f>
        <v>4</v>
      </c>
      <c r="C14" s="142" t="s">
        <v>22</v>
      </c>
      <c r="D14" s="141" t="str">
        <f>VLOOKUP(B14,'пр.взв.'!B7:E22,2,FALSE)</f>
        <v>DEBRELIEV Miroslav</v>
      </c>
      <c r="E14" s="144">
        <f>VLOOKUP(B14,'пр.взв.'!B7:E22,3,FALSE)</f>
        <v>1991</v>
      </c>
      <c r="F14" s="144" t="str">
        <f>VLOOKUP(B14,'пр.взв.'!B7:E22,4,FALSE)</f>
        <v>BGR</v>
      </c>
      <c r="G14" s="146"/>
      <c r="H14" s="130"/>
      <c r="I14" s="148"/>
      <c r="J14" s="130"/>
      <c r="K14" s="60" t="s">
        <v>25</v>
      </c>
    </row>
    <row r="15" spans="1:11" ht="19.5" customHeight="1" hidden="1" thickBot="1">
      <c r="A15" s="134"/>
      <c r="B15" s="136"/>
      <c r="C15" s="143"/>
      <c r="D15" s="140"/>
      <c r="E15" s="145"/>
      <c r="F15" s="145"/>
      <c r="G15" s="147"/>
      <c r="H15" s="131"/>
      <c r="I15" s="147"/>
      <c r="J15" s="131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49" t="s">
        <v>23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32"/>
      <c r="B19" s="135">
        <f>'пр.хода'!G8</f>
        <v>1</v>
      </c>
      <c r="C19" s="137" t="s">
        <v>21</v>
      </c>
      <c r="D19" s="139" t="str">
        <f>VLOOKUP(B19,'пр.взв.'!B7:E22,2,FALSE)</f>
        <v>LUKASHUK Ilya</v>
      </c>
      <c r="E19" s="150" t="str">
        <f>VLOOKUP(B19,'пр.взв.'!B7:E22,3,FALSE)</f>
        <v>1991 cms</v>
      </c>
      <c r="F19" s="150" t="str">
        <f>VLOOKUP(B19,'пр.взв.'!B7:E22,4,FALSE)</f>
        <v>RUS</v>
      </c>
      <c r="G19" s="148"/>
      <c r="H19" s="130"/>
      <c r="I19" s="148"/>
      <c r="J19" s="130"/>
      <c r="K19" s="59" t="s">
        <v>24</v>
      </c>
    </row>
    <row r="20" spans="1:11" ht="19.5" customHeight="1" thickBot="1">
      <c r="A20" s="133"/>
      <c r="B20" s="136"/>
      <c r="C20" s="138"/>
      <c r="D20" s="140"/>
      <c r="E20" s="145"/>
      <c r="F20" s="145"/>
      <c r="G20" s="147"/>
      <c r="H20" s="131"/>
      <c r="I20" s="147"/>
      <c r="J20" s="131"/>
      <c r="K20" s="60" t="s">
        <v>2</v>
      </c>
    </row>
    <row r="21" spans="1:11" ht="19.5" customHeight="1">
      <c r="A21" s="133"/>
      <c r="B21" s="135">
        <f>'пр.хода'!G18</f>
        <v>6</v>
      </c>
      <c r="C21" s="142" t="s">
        <v>22</v>
      </c>
      <c r="D21" s="141" t="str">
        <f>VLOOKUP(B21,'пр.взв.'!B7:E22,2,FALSE)</f>
        <v>NARIMANIDZE Mikheil</v>
      </c>
      <c r="E21" s="144">
        <f>VLOOKUP(B21,'пр.взв.'!B7:E22,3,FALSE)</f>
        <v>1991</v>
      </c>
      <c r="F21" s="144" t="str">
        <f>VLOOKUP(B21,'пр.взв.'!B7:E22,4,FALSE)</f>
        <v>GEO</v>
      </c>
      <c r="G21" s="146"/>
      <c r="H21" s="130"/>
      <c r="I21" s="148"/>
      <c r="J21" s="130"/>
      <c r="K21" s="60" t="s">
        <v>25</v>
      </c>
    </row>
    <row r="22" spans="1:11" ht="19.5" customHeight="1" thickBot="1">
      <c r="A22" s="134"/>
      <c r="B22" s="136"/>
      <c r="C22" s="143"/>
      <c r="D22" s="140"/>
      <c r="E22" s="145"/>
      <c r="F22" s="145"/>
      <c r="G22" s="147"/>
      <c r="H22" s="131"/>
      <c r="I22" s="147"/>
      <c r="J22" s="131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58" t="str">
        <f>'[1]реквизиты'!$G$8</f>
        <v>V. Bukhval</v>
      </c>
      <c r="I24" s="158"/>
      <c r="J24" s="15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6"/>
      <c r="G25" s="2"/>
      <c r="H25" s="77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8" t="str">
        <f>'[1]реквизиты'!$G$10</f>
        <v>N. Glushkova</v>
      </c>
      <c r="I26" s="158"/>
      <c r="J26" s="158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3" sqref="J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66" t="s">
        <v>12</v>
      </c>
      <c r="B1" s="166"/>
      <c r="C1" s="166"/>
      <c r="D1" s="166"/>
      <c r="E1" s="166"/>
      <c r="F1" s="166"/>
    </row>
    <row r="2" spans="1:6" ht="28.5" customHeight="1">
      <c r="A2" s="16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5"/>
      <c r="C2" s="165"/>
      <c r="D2" s="165"/>
      <c r="E2" s="165"/>
      <c r="F2" s="165"/>
    </row>
    <row r="3" spans="1:10" ht="17.25" customHeight="1">
      <c r="A3" s="16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67"/>
      <c r="C3" s="167"/>
      <c r="D3" s="167"/>
      <c r="E3" s="167"/>
      <c r="F3" s="167"/>
      <c r="G3" s="11"/>
      <c r="H3" s="11"/>
      <c r="I3" s="11"/>
      <c r="J3" s="12"/>
    </row>
    <row r="4" spans="1:10" ht="21.75" customHeight="1" thickBot="1">
      <c r="A4" s="160" t="s">
        <v>87</v>
      </c>
      <c r="B4" s="160"/>
      <c r="C4" s="160"/>
      <c r="D4" s="160"/>
      <c r="E4" s="160"/>
      <c r="F4" s="160"/>
      <c r="G4" s="11"/>
      <c r="H4" s="11"/>
      <c r="I4" s="11"/>
      <c r="J4" s="12"/>
    </row>
    <row r="5" spans="1:6" ht="12.75" customHeight="1">
      <c r="A5" s="161" t="s">
        <v>5</v>
      </c>
      <c r="B5" s="163" t="s">
        <v>6</v>
      </c>
      <c r="C5" s="161" t="s">
        <v>7</v>
      </c>
      <c r="D5" s="161" t="s">
        <v>32</v>
      </c>
      <c r="E5" s="161" t="s">
        <v>9</v>
      </c>
      <c r="F5" s="161" t="s">
        <v>10</v>
      </c>
    </row>
    <row r="6" spans="1:6" ht="12.75" customHeight="1" thickBot="1">
      <c r="A6" s="162" t="s">
        <v>5</v>
      </c>
      <c r="B6" s="164"/>
      <c r="C6" s="162" t="s">
        <v>7</v>
      </c>
      <c r="D6" s="162" t="s">
        <v>8</v>
      </c>
      <c r="E6" s="162" t="s">
        <v>9</v>
      </c>
      <c r="F6" s="162" t="s">
        <v>10</v>
      </c>
    </row>
    <row r="7" spans="1:6" ht="12.75" customHeight="1">
      <c r="A7" s="114" t="s">
        <v>55</v>
      </c>
      <c r="B7" s="80">
        <v>1</v>
      </c>
      <c r="C7" s="85" t="s">
        <v>61</v>
      </c>
      <c r="D7" s="86" t="s">
        <v>62</v>
      </c>
      <c r="E7" s="86" t="s">
        <v>63</v>
      </c>
      <c r="F7" s="159"/>
    </row>
    <row r="8" spans="1:6" ht="12.75" customHeight="1">
      <c r="A8" s="94" t="s">
        <v>55</v>
      </c>
      <c r="B8" s="88" t="s">
        <v>45</v>
      </c>
      <c r="C8" s="87" t="s">
        <v>64</v>
      </c>
      <c r="D8" s="79"/>
      <c r="E8" s="79" t="s">
        <v>65</v>
      </c>
      <c r="F8" s="159"/>
    </row>
    <row r="9" spans="1:6" ht="12.75" customHeight="1">
      <c r="A9" s="95" t="s">
        <v>56</v>
      </c>
      <c r="B9" s="82">
        <v>2</v>
      </c>
      <c r="C9" s="85" t="s">
        <v>66</v>
      </c>
      <c r="D9" s="86">
        <v>1992</v>
      </c>
      <c r="E9" s="86" t="s">
        <v>67</v>
      </c>
      <c r="F9" s="159"/>
    </row>
    <row r="10" spans="1:6" ht="12.75" customHeight="1">
      <c r="A10" s="115" t="s">
        <v>56</v>
      </c>
      <c r="B10" s="81" t="s">
        <v>46</v>
      </c>
      <c r="C10" s="87" t="s">
        <v>68</v>
      </c>
      <c r="D10" s="79"/>
      <c r="E10" s="79" t="s">
        <v>69</v>
      </c>
      <c r="F10" s="159"/>
    </row>
    <row r="11" spans="1:6" ht="12.75" customHeight="1">
      <c r="A11" s="114" t="s">
        <v>57</v>
      </c>
      <c r="B11" s="82">
        <v>3</v>
      </c>
      <c r="C11" s="85" t="s">
        <v>70</v>
      </c>
      <c r="D11" s="86" t="s">
        <v>71</v>
      </c>
      <c r="E11" s="86" t="s">
        <v>72</v>
      </c>
      <c r="F11" s="159"/>
    </row>
    <row r="12" spans="1:6" ht="15" customHeight="1">
      <c r="A12" s="94" t="s">
        <v>57</v>
      </c>
      <c r="B12" s="81" t="s">
        <v>47</v>
      </c>
      <c r="C12" s="87" t="s">
        <v>73</v>
      </c>
      <c r="D12" s="79"/>
      <c r="E12" s="79" t="s">
        <v>74</v>
      </c>
      <c r="F12" s="159"/>
    </row>
    <row r="13" spans="1:6" ht="12.75" customHeight="1">
      <c r="A13" s="93" t="s">
        <v>58</v>
      </c>
      <c r="B13" s="82">
        <v>4</v>
      </c>
      <c r="C13" s="85" t="s">
        <v>75</v>
      </c>
      <c r="D13" s="86">
        <v>1991</v>
      </c>
      <c r="E13" s="86" t="s">
        <v>76</v>
      </c>
      <c r="F13" s="159"/>
    </row>
    <row r="14" spans="1:6" ht="15" customHeight="1">
      <c r="A14" s="96" t="s">
        <v>58</v>
      </c>
      <c r="B14" s="81" t="s">
        <v>48</v>
      </c>
      <c r="C14" s="87" t="s">
        <v>77</v>
      </c>
      <c r="D14" s="79"/>
      <c r="E14" s="79" t="s">
        <v>78</v>
      </c>
      <c r="F14" s="159"/>
    </row>
    <row r="15" spans="1:6" ht="15" customHeight="1">
      <c r="A15" s="95" t="s">
        <v>59</v>
      </c>
      <c r="B15" s="82">
        <v>5</v>
      </c>
      <c r="C15" s="85" t="s">
        <v>79</v>
      </c>
      <c r="D15" s="86">
        <v>1991</v>
      </c>
      <c r="E15" s="86" t="s">
        <v>80</v>
      </c>
      <c r="F15" s="159"/>
    </row>
    <row r="16" spans="1:6" ht="15.75" customHeight="1">
      <c r="A16" s="96" t="s">
        <v>59</v>
      </c>
      <c r="B16" s="81" t="s">
        <v>49</v>
      </c>
      <c r="C16" s="87" t="s">
        <v>81</v>
      </c>
      <c r="D16" s="79"/>
      <c r="E16" s="79" t="s">
        <v>82</v>
      </c>
      <c r="F16" s="159"/>
    </row>
    <row r="17" spans="1:6" ht="12.75" customHeight="1">
      <c r="A17" s="114" t="s">
        <v>60</v>
      </c>
      <c r="B17" s="82">
        <v>6</v>
      </c>
      <c r="C17" s="85" t="s">
        <v>83</v>
      </c>
      <c r="D17" s="86">
        <v>1991</v>
      </c>
      <c r="E17" s="86" t="s">
        <v>84</v>
      </c>
      <c r="F17" s="159"/>
    </row>
    <row r="18" spans="1:6" ht="15" customHeight="1">
      <c r="A18" s="94" t="s">
        <v>60</v>
      </c>
      <c r="B18" s="81" t="s">
        <v>50</v>
      </c>
      <c r="C18" s="87" t="s">
        <v>85</v>
      </c>
      <c r="D18" s="79"/>
      <c r="E18" s="79" t="s">
        <v>86</v>
      </c>
      <c r="F18" s="159"/>
    </row>
    <row r="19" spans="1:6" ht="12.75" customHeight="1">
      <c r="A19" s="95" t="s">
        <v>53</v>
      </c>
      <c r="B19" s="82">
        <v>7</v>
      </c>
      <c r="C19" s="85"/>
      <c r="D19" s="86"/>
      <c r="E19" s="86"/>
      <c r="F19" s="159"/>
    </row>
    <row r="20" spans="1:6" ht="15" customHeight="1">
      <c r="A20" s="94" t="s">
        <v>53</v>
      </c>
      <c r="B20" s="81" t="s">
        <v>51</v>
      </c>
      <c r="C20" s="87"/>
      <c r="D20" s="79"/>
      <c r="E20" s="79"/>
      <c r="F20" s="159"/>
    </row>
    <row r="21" spans="1:6" ht="12.75" customHeight="1">
      <c r="A21" s="93" t="s">
        <v>54</v>
      </c>
      <c r="B21" s="82">
        <v>8</v>
      </c>
      <c r="C21" s="85"/>
      <c r="D21" s="86"/>
      <c r="E21" s="86"/>
      <c r="F21" s="159"/>
    </row>
    <row r="22" spans="1:6" ht="15" customHeight="1">
      <c r="A22" s="94" t="s">
        <v>54</v>
      </c>
      <c r="B22" s="81" t="s">
        <v>52</v>
      </c>
      <c r="C22" s="87"/>
      <c r="D22" s="79"/>
      <c r="E22" s="79"/>
      <c r="F22" s="15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8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172"/>
      <c r="E1" s="172"/>
      <c r="F1" s="172"/>
      <c r="G1" s="172"/>
      <c r="H1" s="172"/>
      <c r="I1" s="172"/>
      <c r="J1" s="17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4">
        <f>HYPERLINK('[2]ИТ.ПР'!$A$8)</f>
      </c>
      <c r="D2" s="174"/>
      <c r="E2" s="174"/>
      <c r="F2" s="174"/>
      <c r="G2" s="174"/>
      <c r="H2" s="174"/>
      <c r="I2" s="174"/>
      <c r="J2" s="174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175" t="str">
        <f>HYPERLINK('пр.взв.'!A4)</f>
        <v>Weight category 100M  кg.                             Весовая категория  100  кг</v>
      </c>
      <c r="D3" s="176"/>
      <c r="E3" s="176"/>
      <c r="F3" s="176"/>
      <c r="G3" s="176"/>
      <c r="H3" s="176"/>
      <c r="I3" s="176"/>
      <c r="J3" s="177"/>
      <c r="K3" s="41"/>
      <c r="L3" s="41"/>
      <c r="M3" s="41"/>
    </row>
    <row r="4" spans="1:13" ht="16.5" thickBot="1">
      <c r="A4" s="170" t="s">
        <v>0</v>
      </c>
      <c r="B4" s="17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78">
        <v>1</v>
      </c>
      <c r="B5" s="180" t="str">
        <f>VLOOKUP(A5,'пр.взв.'!B7:C22,2,FALSE)</f>
        <v>LUKASHUK Ilya</v>
      </c>
      <c r="C5" s="182" t="str">
        <f>VLOOKUP(B5,'пр.взв.'!C7:D22,2,FALSE)</f>
        <v>1991 cms</v>
      </c>
      <c r="D5" s="184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79"/>
      <c r="B6" s="181"/>
      <c r="C6" s="183"/>
      <c r="D6" s="185"/>
      <c r="E6" s="16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86">
        <v>5</v>
      </c>
      <c r="B7" s="187" t="str">
        <f>VLOOKUP(A7,'пр.взв.'!B9:C24,2,FALSE)</f>
        <v>KURCHENKO Petro</v>
      </c>
      <c r="C7" s="188">
        <f>VLOOKUP(B7,'пр.взв.'!C9:D24,2,FALSE)</f>
        <v>1991</v>
      </c>
      <c r="D7" s="189" t="str">
        <f>VLOOKUP(A7,'пр.взв.'!B5:E20,4,FALSE)</f>
        <v>UKR</v>
      </c>
      <c r="E7" s="16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79"/>
      <c r="B8" s="181"/>
      <c r="C8" s="183"/>
      <c r="D8" s="190"/>
      <c r="E8" s="20"/>
      <c r="F8" s="22"/>
      <c r="G8" s="168"/>
      <c r="H8" s="26"/>
      <c r="I8" s="20"/>
      <c r="J8" s="20"/>
      <c r="K8" s="20"/>
      <c r="L8" s="20"/>
      <c r="M8" s="20"/>
    </row>
    <row r="9" spans="1:13" ht="15" customHeight="1" thickBot="1">
      <c r="A9" s="178">
        <v>3</v>
      </c>
      <c r="B9" s="180" t="str">
        <f>VLOOKUP(A9,'пр.взв.'!B11:C26,2,FALSE)</f>
        <v>YAROTSKI Dzmitry</v>
      </c>
      <c r="C9" s="182" t="str">
        <f>VLOOKUP(B9,'пр.взв.'!C11:D26,2,FALSE)</f>
        <v>1992 cms</v>
      </c>
      <c r="D9" s="184" t="str">
        <f>VLOOKUP(A9,'пр.взв.'!B5:E20,4,FALSE)</f>
        <v>BLR</v>
      </c>
      <c r="E9" s="20"/>
      <c r="F9" s="22"/>
      <c r="G9" s="169"/>
      <c r="H9" s="2"/>
      <c r="I9" s="24"/>
      <c r="J9" s="22"/>
      <c r="K9" s="20"/>
      <c r="L9" s="20"/>
      <c r="M9" s="20"/>
    </row>
    <row r="10" spans="1:13" ht="15" customHeight="1">
      <c r="A10" s="179"/>
      <c r="B10" s="181"/>
      <c r="C10" s="183"/>
      <c r="D10" s="185"/>
      <c r="E10" s="16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86">
        <v>7</v>
      </c>
      <c r="B11" s="187">
        <f>VLOOKUP(A11,'пр.взв.'!B13:C28,2,FALSE)</f>
        <v>0</v>
      </c>
      <c r="C11" s="188" t="e">
        <f>VLOOKUP(B11,'пр.взв.'!C13:D28,2,FALSE)</f>
        <v>#N/A</v>
      </c>
      <c r="D11" s="189">
        <f>VLOOKUP(A11,'пр.взв.'!B5:E20,4,FALSE)</f>
        <v>0</v>
      </c>
      <c r="E11" s="16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1"/>
      <c r="B12" s="192"/>
      <c r="C12" s="190"/>
      <c r="D12" s="19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168"/>
      <c r="J14" s="33"/>
      <c r="K14" s="23"/>
      <c r="L14" s="23"/>
      <c r="M14" s="20"/>
    </row>
    <row r="15" spans="1:10" ht="15" customHeight="1" thickBot="1">
      <c r="A15" s="170" t="s">
        <v>3</v>
      </c>
      <c r="B15" s="170"/>
      <c r="C15" s="70"/>
      <c r="D15" s="70"/>
      <c r="E15" s="20"/>
      <c r="F15" s="20"/>
      <c r="G15" s="20"/>
      <c r="H15" s="20"/>
      <c r="I15" s="169"/>
      <c r="J15" s="2"/>
    </row>
    <row r="16" spans="1:10" ht="15" customHeight="1" thickBot="1">
      <c r="A16" s="178">
        <v>2</v>
      </c>
      <c r="B16" s="180" t="str">
        <f>VLOOKUP(A16,'пр.взв.'!B7:C22,2,FALSE)</f>
        <v>TAKI Denis</v>
      </c>
      <c r="C16" s="182">
        <f>VLOOKUP(B16,'пр.взв.'!C7:D22,2,FALSE)</f>
        <v>1992</v>
      </c>
      <c r="D16" s="184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179"/>
      <c r="B17" s="181"/>
      <c r="C17" s="183"/>
      <c r="D17" s="185"/>
      <c r="E17" s="168"/>
      <c r="F17" s="20"/>
      <c r="G17" s="25"/>
      <c r="H17" s="22"/>
      <c r="I17" s="30"/>
      <c r="J17" s="2"/>
    </row>
    <row r="18" spans="1:10" ht="15" customHeight="1" thickBot="1">
      <c r="A18" s="186">
        <v>6</v>
      </c>
      <c r="B18" s="187" t="str">
        <f>VLOOKUP(A18,'пр.взв.'!B9:C24,2,FALSE)</f>
        <v>NARIMANIDZE Mikheil</v>
      </c>
      <c r="C18" s="188">
        <f>VLOOKUP(B18,'пр.взв.'!C9:D24,2,FALSE)</f>
        <v>1991</v>
      </c>
      <c r="D18" s="189" t="str">
        <f>VLOOKUP(A18,'пр.взв.'!B6:E21,4,FALSE)</f>
        <v>GEO</v>
      </c>
      <c r="E18" s="169"/>
      <c r="F18" s="21"/>
      <c r="G18" s="24"/>
      <c r="H18" s="22"/>
      <c r="I18" s="30"/>
      <c r="J18" s="2"/>
    </row>
    <row r="19" spans="1:10" ht="15" customHeight="1" thickBot="1">
      <c r="A19" s="179"/>
      <c r="B19" s="181"/>
      <c r="C19" s="183"/>
      <c r="D19" s="190"/>
      <c r="E19" s="20"/>
      <c r="F19" s="22"/>
      <c r="G19" s="168"/>
      <c r="H19" s="26"/>
      <c r="I19" s="30"/>
      <c r="J19" s="2"/>
    </row>
    <row r="20" spans="1:8" ht="15" customHeight="1" thickBot="1">
      <c r="A20" s="178">
        <v>4</v>
      </c>
      <c r="B20" s="180" t="str">
        <f>VLOOKUP(A20,'пр.взв.'!B11:C26,2,FALSE)</f>
        <v>DEBRELIEV Miroslav</v>
      </c>
      <c r="C20" s="182">
        <f>VLOOKUP(B20,'пр.взв.'!C11:D26,2,FALSE)</f>
        <v>1991</v>
      </c>
      <c r="D20" s="184" t="str">
        <f>VLOOKUP(A20,'пр.взв.'!B6:E21,4,FALSE)</f>
        <v>BGR</v>
      </c>
      <c r="E20" s="20"/>
      <c r="F20" s="22"/>
      <c r="G20" s="169"/>
      <c r="H20" s="2"/>
    </row>
    <row r="21" spans="1:8" ht="15" customHeight="1">
      <c r="A21" s="179"/>
      <c r="B21" s="181"/>
      <c r="C21" s="183"/>
      <c r="D21" s="185"/>
      <c r="E21" s="168"/>
      <c r="F21" s="23"/>
      <c r="G21" s="24"/>
      <c r="H21" s="22"/>
    </row>
    <row r="22" spans="1:8" ht="15" customHeight="1" thickBot="1">
      <c r="A22" s="186">
        <v>8</v>
      </c>
      <c r="B22" s="187">
        <f>VLOOKUP(A22,'пр.взв.'!B13:C28,2,FALSE)</f>
        <v>0</v>
      </c>
      <c r="C22" s="188" t="e">
        <f>VLOOKUP(B22,'пр.взв.'!C13:D28,2,FALSE)</f>
        <v>#N/A</v>
      </c>
      <c r="D22" s="189">
        <f>VLOOKUP(A22,'пр.взв.'!B6:E21,4,FALSE)</f>
        <v>0</v>
      </c>
      <c r="E22" s="169"/>
      <c r="F22" s="20"/>
      <c r="G22" s="25"/>
      <c r="H22" s="22"/>
    </row>
    <row r="23" spans="1:8" ht="15" customHeight="1" thickBot="1">
      <c r="A23" s="191"/>
      <c r="B23" s="192"/>
      <c r="C23" s="190"/>
      <c r="D23" s="19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J1" sqref="J1:R26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0" t="s">
        <v>27</v>
      </c>
      <c r="C1" s="230"/>
      <c r="D1" s="230"/>
      <c r="E1" s="230"/>
      <c r="F1" s="230"/>
      <c r="G1" s="230"/>
      <c r="H1" s="230"/>
      <c r="I1" s="230"/>
      <c r="J1" s="62"/>
      <c r="K1" s="230" t="s">
        <v>27</v>
      </c>
      <c r="L1" s="230"/>
      <c r="M1" s="230"/>
      <c r="N1" s="230"/>
      <c r="O1" s="230"/>
      <c r="P1" s="230"/>
      <c r="Q1" s="230"/>
      <c r="R1" s="230"/>
    </row>
    <row r="2" spans="2:18" ht="24.75" customHeight="1">
      <c r="B2" s="220" t="str">
        <f>HYPERLINK('пр.взв.'!A4)</f>
        <v>Weight category 100M  кg.                             Весовая категория  100  кг</v>
      </c>
      <c r="C2" s="221"/>
      <c r="D2" s="221"/>
      <c r="E2" s="221"/>
      <c r="F2" s="221"/>
      <c r="G2" s="221"/>
      <c r="H2" s="221"/>
      <c r="I2" s="221"/>
      <c r="J2" s="63"/>
      <c r="K2" s="220" t="str">
        <f>HYPERLINK('пр.взв.'!A4)</f>
        <v>Weight category 100M  кg.                             Весовая категория  100  кг</v>
      </c>
      <c r="L2" s="221"/>
      <c r="M2" s="221"/>
      <c r="N2" s="221"/>
      <c r="O2" s="221"/>
      <c r="P2" s="221"/>
      <c r="Q2" s="221"/>
      <c r="R2" s="221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50" t="s">
        <v>31</v>
      </c>
      <c r="B4" s="217" t="s">
        <v>6</v>
      </c>
      <c r="C4" s="219" t="s">
        <v>7</v>
      </c>
      <c r="D4" s="219" t="s">
        <v>8</v>
      </c>
      <c r="E4" s="219" t="s">
        <v>15</v>
      </c>
      <c r="F4" s="210" t="s">
        <v>16</v>
      </c>
      <c r="G4" s="212" t="s">
        <v>18</v>
      </c>
      <c r="H4" s="214" t="s">
        <v>19</v>
      </c>
      <c r="I4" s="216" t="s">
        <v>17</v>
      </c>
      <c r="J4" s="150" t="s">
        <v>31</v>
      </c>
      <c r="K4" s="217" t="s">
        <v>6</v>
      </c>
      <c r="L4" s="219" t="s">
        <v>7</v>
      </c>
      <c r="M4" s="219" t="s">
        <v>8</v>
      </c>
      <c r="N4" s="219" t="s">
        <v>15</v>
      </c>
      <c r="O4" s="210" t="s">
        <v>16</v>
      </c>
      <c r="P4" s="212" t="s">
        <v>18</v>
      </c>
      <c r="Q4" s="214" t="s">
        <v>19</v>
      </c>
      <c r="R4" s="216" t="s">
        <v>17</v>
      </c>
    </row>
    <row r="5" spans="1:18" ht="12.75" customHeight="1" hidden="1" thickBot="1">
      <c r="A5" s="145"/>
      <c r="B5" s="218" t="s">
        <v>6</v>
      </c>
      <c r="C5" s="211" t="s">
        <v>7</v>
      </c>
      <c r="D5" s="211" t="s">
        <v>8</v>
      </c>
      <c r="E5" s="211" t="s">
        <v>15</v>
      </c>
      <c r="F5" s="211" t="s">
        <v>16</v>
      </c>
      <c r="G5" s="213"/>
      <c r="H5" s="215"/>
      <c r="I5" s="152" t="s">
        <v>17</v>
      </c>
      <c r="J5" s="145"/>
      <c r="K5" s="218" t="s">
        <v>6</v>
      </c>
      <c r="L5" s="211" t="s">
        <v>7</v>
      </c>
      <c r="M5" s="211" t="s">
        <v>8</v>
      </c>
      <c r="N5" s="211" t="s">
        <v>15</v>
      </c>
      <c r="O5" s="211" t="s">
        <v>16</v>
      </c>
      <c r="P5" s="213"/>
      <c r="Q5" s="215"/>
      <c r="R5" s="152" t="s">
        <v>17</v>
      </c>
    </row>
    <row r="6" spans="1:18" ht="12.75" customHeight="1" hidden="1">
      <c r="A6" s="231">
        <v>1</v>
      </c>
      <c r="B6" s="206">
        <v>1</v>
      </c>
      <c r="C6" s="208" t="str">
        <f>VLOOKUP(B6,'пр.взв.'!B7:E22,2,FALSE)</f>
        <v>LUKASHUK Ilya</v>
      </c>
      <c r="D6" s="209" t="str">
        <f>VLOOKUP(B6,'пр.взв.'!B7:F22,3,FALSE)</f>
        <v>1991 cms</v>
      </c>
      <c r="E6" s="209" t="str">
        <f>VLOOKUP(B6,'пр.взв.'!B7:E22,4,FALSE)</f>
        <v>RUS</v>
      </c>
      <c r="F6" s="194"/>
      <c r="G6" s="203"/>
      <c r="H6" s="204"/>
      <c r="I6" s="196"/>
      <c r="J6" s="231">
        <v>2</v>
      </c>
      <c r="K6" s="206">
        <v>2</v>
      </c>
      <c r="L6" s="208" t="str">
        <f>VLOOKUP(K6,'пр.взв.'!B7:E22,2,FALSE)</f>
        <v>TAKI Denis</v>
      </c>
      <c r="M6" s="209">
        <f>VLOOKUP(K6,'пр.взв.'!B7:F22,3,FALSE)</f>
        <v>1992</v>
      </c>
      <c r="N6" s="209" t="str">
        <f>VLOOKUP(K6,'пр.взв.'!B7:E22,4,FALSE)</f>
        <v>MDA</v>
      </c>
      <c r="O6" s="194"/>
      <c r="P6" s="203"/>
      <c r="Q6" s="204"/>
      <c r="R6" s="196"/>
    </row>
    <row r="7" spans="1:18" ht="12.75" customHeight="1" hidden="1">
      <c r="A7" s="232"/>
      <c r="B7" s="207"/>
      <c r="C7" s="200"/>
      <c r="D7" s="202"/>
      <c r="E7" s="202"/>
      <c r="F7" s="202"/>
      <c r="G7" s="202"/>
      <c r="H7" s="159"/>
      <c r="I7" s="205"/>
      <c r="J7" s="232"/>
      <c r="K7" s="207"/>
      <c r="L7" s="200"/>
      <c r="M7" s="202"/>
      <c r="N7" s="202"/>
      <c r="O7" s="202"/>
      <c r="P7" s="202"/>
      <c r="Q7" s="159"/>
      <c r="R7" s="205"/>
    </row>
    <row r="8" spans="1:18" ht="12.75" customHeight="1" hidden="1">
      <c r="A8" s="232"/>
      <c r="B8" s="197">
        <v>5</v>
      </c>
      <c r="C8" s="199" t="str">
        <f>VLOOKUP(B8,'пр.взв.'!B7:E22,2,FALSE)</f>
        <v>KURCHENKO Petro</v>
      </c>
      <c r="D8" s="201">
        <f>VLOOKUP(B8,'пр.взв.'!B7:F22,3,FALSE)</f>
        <v>1991</v>
      </c>
      <c r="E8" s="201" t="str">
        <f>VLOOKUP(B8,'пр.взв.'!B7:E22,4,FALSE)</f>
        <v>UKR</v>
      </c>
      <c r="F8" s="193"/>
      <c r="G8" s="193"/>
      <c r="H8" s="195"/>
      <c r="I8" s="195"/>
      <c r="J8" s="232"/>
      <c r="K8" s="197">
        <v>6</v>
      </c>
      <c r="L8" s="199" t="str">
        <f>VLOOKUP(K8,'пр.взв.'!B7:E22,2,FALSE)</f>
        <v>NARIMANIDZE Mikheil</v>
      </c>
      <c r="M8" s="201">
        <f>VLOOKUP(K8,'пр.взв.'!B7:F22,3,FALSE)</f>
        <v>1991</v>
      </c>
      <c r="N8" s="201" t="str">
        <f>VLOOKUP(K8,'пр.взв.'!B7:E22,4,FALSE)</f>
        <v>GEO</v>
      </c>
      <c r="O8" s="193"/>
      <c r="P8" s="193"/>
      <c r="Q8" s="195"/>
      <c r="R8" s="195"/>
    </row>
    <row r="9" spans="1:18" ht="13.5" customHeight="1" hidden="1" thickBot="1">
      <c r="A9" s="234"/>
      <c r="B9" s="227"/>
      <c r="C9" s="228"/>
      <c r="D9" s="229"/>
      <c r="E9" s="229"/>
      <c r="F9" s="225"/>
      <c r="G9" s="225"/>
      <c r="H9" s="226"/>
      <c r="I9" s="226"/>
      <c r="J9" s="234"/>
      <c r="K9" s="227"/>
      <c r="L9" s="228"/>
      <c r="M9" s="229"/>
      <c r="N9" s="229"/>
      <c r="O9" s="225"/>
      <c r="P9" s="225"/>
      <c r="Q9" s="226"/>
      <c r="R9" s="226"/>
    </row>
    <row r="10" spans="1:18" ht="12.75" customHeight="1" hidden="1">
      <c r="A10" s="231">
        <v>2</v>
      </c>
      <c r="B10" s="198">
        <v>3</v>
      </c>
      <c r="C10" s="208" t="str">
        <f>VLOOKUP(B10,'пр.взв.'!B7:E22,2,FALSE)</f>
        <v>YAROTSKI Dzmitry</v>
      </c>
      <c r="D10" s="209" t="str">
        <f>VLOOKUP(B10,'пр.взв.'!B7:F22,3,FALSE)</f>
        <v>1992 cms</v>
      </c>
      <c r="E10" s="209" t="str">
        <f>VLOOKUP(B10,'пр.взв.'!B7:E22,4,FALSE)</f>
        <v>BLR</v>
      </c>
      <c r="F10" s="202"/>
      <c r="G10" s="223"/>
      <c r="H10" s="159"/>
      <c r="I10" s="201"/>
      <c r="J10" s="231">
        <v>4</v>
      </c>
      <c r="K10" s="198">
        <v>4</v>
      </c>
      <c r="L10" s="208" t="str">
        <f>VLOOKUP(K10,'пр.взв.'!B7:E22,2,FALSE)</f>
        <v>DEBRELIEV Miroslav</v>
      </c>
      <c r="M10" s="209">
        <f>VLOOKUP(K10,'пр.взв.'!B7:F22,3,FALSE)</f>
        <v>1991</v>
      </c>
      <c r="N10" s="209" t="str">
        <f>VLOOKUP(K10,'пр.взв.'!B7:E22,4,FALSE)</f>
        <v>BGR</v>
      </c>
      <c r="O10" s="202"/>
      <c r="P10" s="223"/>
      <c r="Q10" s="159"/>
      <c r="R10" s="201"/>
    </row>
    <row r="11" spans="1:18" ht="12.75" customHeight="1" hidden="1">
      <c r="A11" s="232"/>
      <c r="B11" s="224"/>
      <c r="C11" s="200"/>
      <c r="D11" s="202"/>
      <c r="E11" s="202"/>
      <c r="F11" s="202"/>
      <c r="G11" s="202"/>
      <c r="H11" s="159"/>
      <c r="I11" s="205"/>
      <c r="J11" s="232"/>
      <c r="K11" s="224"/>
      <c r="L11" s="200"/>
      <c r="M11" s="202"/>
      <c r="N11" s="202"/>
      <c r="O11" s="202"/>
      <c r="P11" s="202"/>
      <c r="Q11" s="159"/>
      <c r="R11" s="205"/>
    </row>
    <row r="12" spans="1:18" ht="12.75" customHeight="1" hidden="1">
      <c r="A12" s="232"/>
      <c r="B12" s="197">
        <v>7</v>
      </c>
      <c r="C12" s="199">
        <f>VLOOKUP(B12,'пр.взв.'!B7:E22,2,FALSE)</f>
        <v>0</v>
      </c>
      <c r="D12" s="201">
        <f>VLOOKUP(B12,'пр.взв.'!B7:F22,3,FALSE)</f>
        <v>0</v>
      </c>
      <c r="E12" s="201">
        <f>VLOOKUP(B12,'пр.взв.'!B7:E22,4,FALSE)</f>
        <v>0</v>
      </c>
      <c r="F12" s="193"/>
      <c r="G12" s="193"/>
      <c r="H12" s="195"/>
      <c r="I12" s="195"/>
      <c r="J12" s="232"/>
      <c r="K12" s="197">
        <v>8</v>
      </c>
      <c r="L12" s="199">
        <f>VLOOKUP(K12,'пр.взв.'!B7:E22,2,FALSE)</f>
        <v>0</v>
      </c>
      <c r="M12" s="201">
        <f>VLOOKUP(K12,'пр.взв.'!B7:F22,3,FALSE)</f>
        <v>0</v>
      </c>
      <c r="N12" s="201">
        <f>VLOOKUP(K12,'пр.взв.'!B7:E22,4,FALSE)</f>
        <v>0</v>
      </c>
      <c r="O12" s="193"/>
      <c r="P12" s="193"/>
      <c r="Q12" s="195"/>
      <c r="R12" s="195"/>
    </row>
    <row r="13" spans="1:18" ht="12.75" customHeight="1" hidden="1">
      <c r="A13" s="233"/>
      <c r="B13" s="198"/>
      <c r="C13" s="200"/>
      <c r="D13" s="202"/>
      <c r="E13" s="202"/>
      <c r="F13" s="194"/>
      <c r="G13" s="194"/>
      <c r="H13" s="196"/>
      <c r="I13" s="196"/>
      <c r="J13" s="233"/>
      <c r="K13" s="198"/>
      <c r="L13" s="200"/>
      <c r="M13" s="202"/>
      <c r="N13" s="202"/>
      <c r="O13" s="194"/>
      <c r="P13" s="194"/>
      <c r="Q13" s="196"/>
      <c r="R13" s="196"/>
    </row>
    <row r="16" spans="2:18" ht="24.75" customHeight="1" thickBot="1">
      <c r="B16" s="64" t="s">
        <v>2</v>
      </c>
      <c r="C16" s="222" t="s">
        <v>34</v>
      </c>
      <c r="D16" s="222"/>
      <c r="E16" s="222"/>
      <c r="F16" s="222"/>
      <c r="G16" s="222"/>
      <c r="H16" s="222"/>
      <c r="I16" s="222"/>
      <c r="J16" s="73"/>
      <c r="K16" s="64" t="s">
        <v>3</v>
      </c>
      <c r="L16" s="222" t="s">
        <v>34</v>
      </c>
      <c r="M16" s="222"/>
      <c r="N16" s="222"/>
      <c r="O16" s="222"/>
      <c r="P16" s="222"/>
      <c r="Q16" s="222"/>
      <c r="R16" s="222"/>
    </row>
    <row r="17" spans="1:18" ht="12.75" customHeight="1">
      <c r="A17" s="150" t="s">
        <v>31</v>
      </c>
      <c r="B17" s="217" t="s">
        <v>6</v>
      </c>
      <c r="C17" s="219" t="s">
        <v>7</v>
      </c>
      <c r="D17" s="219" t="s">
        <v>8</v>
      </c>
      <c r="E17" s="219" t="s">
        <v>15</v>
      </c>
      <c r="F17" s="210" t="s">
        <v>16</v>
      </c>
      <c r="G17" s="212" t="s">
        <v>18</v>
      </c>
      <c r="H17" s="214" t="s">
        <v>19</v>
      </c>
      <c r="I17" s="216" t="s">
        <v>17</v>
      </c>
      <c r="J17" s="150" t="s">
        <v>31</v>
      </c>
      <c r="K17" s="217" t="s">
        <v>6</v>
      </c>
      <c r="L17" s="219" t="s">
        <v>7</v>
      </c>
      <c r="M17" s="219" t="s">
        <v>8</v>
      </c>
      <c r="N17" s="219" t="s">
        <v>15</v>
      </c>
      <c r="O17" s="210" t="s">
        <v>16</v>
      </c>
      <c r="P17" s="212" t="s">
        <v>18</v>
      </c>
      <c r="Q17" s="214" t="s">
        <v>19</v>
      </c>
      <c r="R17" s="216" t="s">
        <v>17</v>
      </c>
    </row>
    <row r="18" spans="1:18" ht="12.75" customHeight="1" thickBot="1">
      <c r="A18" s="145"/>
      <c r="B18" s="218" t="s">
        <v>6</v>
      </c>
      <c r="C18" s="211" t="s">
        <v>7</v>
      </c>
      <c r="D18" s="211" t="s">
        <v>8</v>
      </c>
      <c r="E18" s="211" t="s">
        <v>15</v>
      </c>
      <c r="F18" s="211" t="s">
        <v>16</v>
      </c>
      <c r="G18" s="213"/>
      <c r="H18" s="215"/>
      <c r="I18" s="152" t="s">
        <v>17</v>
      </c>
      <c r="J18" s="145"/>
      <c r="K18" s="218" t="s">
        <v>6</v>
      </c>
      <c r="L18" s="211" t="s">
        <v>7</v>
      </c>
      <c r="M18" s="211" t="s">
        <v>8</v>
      </c>
      <c r="N18" s="211" t="s">
        <v>15</v>
      </c>
      <c r="O18" s="211" t="s">
        <v>16</v>
      </c>
      <c r="P18" s="213"/>
      <c r="Q18" s="215"/>
      <c r="R18" s="152" t="s">
        <v>17</v>
      </c>
    </row>
    <row r="19" spans="1:18" ht="12.75" customHeight="1">
      <c r="A19" s="231">
        <v>1</v>
      </c>
      <c r="B19" s="206">
        <f>'пр.хода'!E6</f>
        <v>1</v>
      </c>
      <c r="C19" s="208" t="str">
        <f>VLOOKUP(B19,'пр.взв.'!B7:E22,2,FALSE)</f>
        <v>LUKASHUK Ilya</v>
      </c>
      <c r="D19" s="209" t="str">
        <f>VLOOKUP(B19,'пр.взв.'!B7:F22,3,FALSE)</f>
        <v>1991 cms</v>
      </c>
      <c r="E19" s="209" t="str">
        <f>VLOOKUP(B19,'пр.взв.'!B7:E22,4,FALSE)</f>
        <v>RUS</v>
      </c>
      <c r="F19" s="194"/>
      <c r="G19" s="203"/>
      <c r="H19" s="204"/>
      <c r="I19" s="196"/>
      <c r="J19" s="231">
        <v>2</v>
      </c>
      <c r="K19" s="206">
        <f>'пр.хода'!E16</f>
        <v>6</v>
      </c>
      <c r="L19" s="208" t="str">
        <f>VLOOKUP(K19,'пр.взв.'!B7:E22,2,FALSE)</f>
        <v>NARIMANIDZE Mikheil</v>
      </c>
      <c r="M19" s="209">
        <f>VLOOKUP(K19,'пр.взв.'!B7:F22,3,FALSE)</f>
        <v>1991</v>
      </c>
      <c r="N19" s="209" t="str">
        <f>VLOOKUP(K19,'пр.взв.'!B7:E22,4,FALSE)</f>
        <v>GEO</v>
      </c>
      <c r="O19" s="194"/>
      <c r="P19" s="203"/>
      <c r="Q19" s="204"/>
      <c r="R19" s="196"/>
    </row>
    <row r="20" spans="1:18" ht="12.75" customHeight="1">
      <c r="A20" s="232"/>
      <c r="B20" s="207"/>
      <c r="C20" s="200"/>
      <c r="D20" s="202"/>
      <c r="E20" s="202"/>
      <c r="F20" s="202"/>
      <c r="G20" s="202"/>
      <c r="H20" s="159"/>
      <c r="I20" s="205"/>
      <c r="J20" s="232"/>
      <c r="K20" s="207"/>
      <c r="L20" s="200"/>
      <c r="M20" s="202"/>
      <c r="N20" s="202"/>
      <c r="O20" s="202"/>
      <c r="P20" s="202"/>
      <c r="Q20" s="159"/>
      <c r="R20" s="205"/>
    </row>
    <row r="21" spans="1:18" ht="12.75" customHeight="1">
      <c r="A21" s="232"/>
      <c r="B21" s="197">
        <f>'пр.хода'!E10</f>
        <v>3</v>
      </c>
      <c r="C21" s="199" t="str">
        <f>VLOOKUP(B21,'пр.взв.'!B7:E22,2,FALSE)</f>
        <v>YAROTSKI Dzmitry</v>
      </c>
      <c r="D21" s="201" t="str">
        <f>VLOOKUP(B21,'пр.взв.'!B7:F22,3,FALSE)</f>
        <v>1992 cms</v>
      </c>
      <c r="E21" s="201" t="str">
        <f>VLOOKUP(B21,'пр.взв.'!B7:E22,4,FALSE)</f>
        <v>BLR</v>
      </c>
      <c r="F21" s="193"/>
      <c r="G21" s="193"/>
      <c r="H21" s="195"/>
      <c r="I21" s="195"/>
      <c r="J21" s="232"/>
      <c r="K21" s="197">
        <f>'пр.хода'!E20</f>
        <v>4</v>
      </c>
      <c r="L21" s="199" t="str">
        <f>VLOOKUP(K21,'пр.взв.'!B7:E22,2,FALSE)</f>
        <v>DEBRELIEV Miroslav</v>
      </c>
      <c r="M21" s="201">
        <f>VLOOKUP(K21,'пр.взв.'!B7:F22,3,FALSE)</f>
        <v>1991</v>
      </c>
      <c r="N21" s="201" t="str">
        <f>VLOOKUP(K21,'пр.взв.'!B7:E22,4,FALSE)</f>
        <v>BGR</v>
      </c>
      <c r="O21" s="193"/>
      <c r="P21" s="193"/>
      <c r="Q21" s="195"/>
      <c r="R21" s="195"/>
    </row>
    <row r="22" spans="1:18" ht="12.75" customHeight="1">
      <c r="A22" s="233"/>
      <c r="B22" s="198"/>
      <c r="C22" s="200"/>
      <c r="D22" s="202"/>
      <c r="E22" s="202"/>
      <c r="F22" s="194"/>
      <c r="G22" s="194"/>
      <c r="H22" s="196"/>
      <c r="I22" s="196"/>
      <c r="J22" s="233"/>
      <c r="K22" s="198"/>
      <c r="L22" s="200"/>
      <c r="M22" s="202"/>
      <c r="N22" s="202"/>
      <c r="O22" s="194"/>
      <c r="P22" s="194"/>
      <c r="Q22" s="196"/>
      <c r="R22" s="196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Q1" sqref="Q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7"/>
      <c r="C1" s="265" t="s">
        <v>44</v>
      </c>
      <c r="D1" s="266"/>
      <c r="E1" s="266"/>
      <c r="F1" s="266"/>
      <c r="G1" s="266"/>
      <c r="H1" s="267"/>
      <c r="I1" s="268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69"/>
      <c r="K1" s="269"/>
      <c r="L1" s="269"/>
      <c r="M1" s="269"/>
      <c r="N1" s="270"/>
    </row>
    <row r="2" spans="2:18" ht="26.25" customHeight="1" thickBot="1">
      <c r="B2" s="39"/>
      <c r="C2" s="271" t="str">
        <f>HYPERLINK('пр.взв.'!A4)</f>
        <v>Weight category 100M  кg.                             Весовая категория  100  кг</v>
      </c>
      <c r="D2" s="272"/>
      <c r="E2" s="272"/>
      <c r="F2" s="272"/>
      <c r="G2" s="272"/>
      <c r="H2" s="273"/>
      <c r="I2" s="274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75"/>
      <c r="K2" s="275"/>
      <c r="L2" s="275"/>
      <c r="M2" s="275"/>
      <c r="N2" s="276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22">
        <v>1</v>
      </c>
      <c r="B5" s="99" t="str">
        <f>VLOOKUP(A5,'пр.взв.'!B7:F22,2,FALSE)</f>
        <v>LUKASHUK Ilya</v>
      </c>
      <c r="C5" s="238" t="str">
        <f>VLOOKUP(A5,'пр.взв.'!B7:F22,3,FALSE)</f>
        <v>1991 cms</v>
      </c>
      <c r="D5" s="100" t="str">
        <f>VLOOKUP(A5,'пр.взв.'!B7:F22,4,FALSE)</f>
        <v>RUS</v>
      </c>
      <c r="E5" s="101"/>
      <c r="F5" s="101"/>
      <c r="G5" s="101"/>
      <c r="K5" s="277">
        <v>1</v>
      </c>
      <c r="L5" s="83">
        <f>I13</f>
        <v>6</v>
      </c>
      <c r="M5" s="279" t="str">
        <f>VLOOKUP(L5,'пр.взв.'!B7:E22,2,FALSE)</f>
        <v>NARIMANIDZE Mikheil</v>
      </c>
      <c r="N5" s="280" t="str">
        <f>VLOOKUP(L5,'пр.взв.'!B7:F22,4,FALSE)</f>
        <v>GEO</v>
      </c>
      <c r="O5" s="38"/>
    </row>
    <row r="6" spans="1:15" ht="15" customHeight="1">
      <c r="A6" s="323"/>
      <c r="B6" s="102" t="str">
        <f>'пр.взв.'!C8</f>
        <v>Лукашук Илья</v>
      </c>
      <c r="C6" s="239"/>
      <c r="D6" s="102" t="str">
        <f>'пр.взв.'!E8</f>
        <v>РОС</v>
      </c>
      <c r="E6" s="320">
        <v>1</v>
      </c>
      <c r="F6" s="101"/>
      <c r="G6" s="101"/>
      <c r="K6" s="278"/>
      <c r="L6" s="89" t="s">
        <v>50</v>
      </c>
      <c r="M6" s="281" t="str">
        <f>VLOOKUP(L6,'пр.взв.'!B7:E22,2,FALSE)</f>
        <v>Нариманидзе Михель</v>
      </c>
      <c r="N6" s="282" t="str">
        <f>VLOOKUP(L6,'пр.взв.'!B7:E22,4,FALSE)</f>
        <v>ГРУ</v>
      </c>
      <c r="O6" s="38"/>
    </row>
    <row r="7" spans="1:15" ht="15" customHeight="1" thickBot="1">
      <c r="A7" s="240">
        <v>5</v>
      </c>
      <c r="B7" s="103" t="str">
        <f>VLOOKUP(A7,'пр.взв.'!B7:F22,2,FALSE)</f>
        <v>KURCHENKO Petro</v>
      </c>
      <c r="C7" s="257">
        <f>VLOOKUP(A7,'пр.взв.'!B7:F22,3,FALSE)</f>
        <v>1991</v>
      </c>
      <c r="D7" s="104" t="str">
        <f>VLOOKUP(A7,'пр.взв.'!B9:F24,4,FALSE)</f>
        <v>UKR</v>
      </c>
      <c r="E7" s="321"/>
      <c r="F7" s="105"/>
      <c r="G7" s="106"/>
      <c r="K7" s="259">
        <v>2</v>
      </c>
      <c r="L7" s="84">
        <v>1</v>
      </c>
      <c r="M7" s="283" t="str">
        <f>VLOOKUP(L7,'пр.взв.'!B7:F22,2,FALSE)</f>
        <v>LUKASHUK Ilya</v>
      </c>
      <c r="N7" s="284" t="str">
        <f>VLOOKUP(L7,'пр.взв.'!B7:E22,4,FALSE)</f>
        <v>RUS</v>
      </c>
      <c r="O7" s="38"/>
    </row>
    <row r="8" spans="1:15" ht="15" customHeight="1" thickBot="1">
      <c r="A8" s="241"/>
      <c r="B8" s="107" t="str">
        <f>'пр.взв.'!C16</f>
        <v>Курченко Петр</v>
      </c>
      <c r="C8" s="258"/>
      <c r="D8" s="107" t="str">
        <f>'пр.взв.'!E16</f>
        <v>УКР</v>
      </c>
      <c r="E8" s="101"/>
      <c r="F8" s="12"/>
      <c r="G8" s="320">
        <v>1</v>
      </c>
      <c r="K8" s="260"/>
      <c r="L8" s="89" t="s">
        <v>45</v>
      </c>
      <c r="M8" s="281" t="str">
        <f>VLOOKUP(L8,'пр.взв.'!B1:E24,2,FALSE)</f>
        <v>Лукашук Илья</v>
      </c>
      <c r="N8" s="282" t="str">
        <f>VLOOKUP(L8,'пр.взв.'!B1:E24,4,FALSE)</f>
        <v>РОС</v>
      </c>
      <c r="O8" s="38"/>
    </row>
    <row r="9" spans="1:15" ht="15" customHeight="1" thickBot="1">
      <c r="A9" s="297">
        <v>3</v>
      </c>
      <c r="B9" s="99" t="str">
        <f>VLOOKUP(A9,'пр.взв.'!B7:F22,2,FALSE)</f>
        <v>YAROTSKI Dzmitry</v>
      </c>
      <c r="C9" s="238" t="str">
        <f>VLOOKUP(A9,'пр.взв.'!B7:F22,3,FALSE)</f>
        <v>1992 cms</v>
      </c>
      <c r="D9" s="100" t="str">
        <f>VLOOKUP(A9,'пр.взв.'!B11:F26,4,FALSE)</f>
        <v>BLR</v>
      </c>
      <c r="E9" s="101"/>
      <c r="F9" s="12"/>
      <c r="G9" s="321"/>
      <c r="H9" s="27"/>
      <c r="K9" s="259">
        <v>3</v>
      </c>
      <c r="L9" s="84">
        <f>C28</f>
        <v>3</v>
      </c>
      <c r="M9" s="283" t="str">
        <f>VLOOKUP(L9,'пр.взв.'!B7:F22,2,FALSE)</f>
        <v>YAROTSKI Dzmitry</v>
      </c>
      <c r="N9" s="284" t="str">
        <f>VLOOKUP(L9,'пр.взв.'!B7:E22,4,FALSE)</f>
        <v>BLR</v>
      </c>
      <c r="O9" s="38"/>
    </row>
    <row r="10" spans="1:15" ht="15" customHeight="1">
      <c r="A10" s="298"/>
      <c r="B10" s="102" t="str">
        <f>'пр.взв.'!C12</f>
        <v>Яроцкий Дмитрий</v>
      </c>
      <c r="C10" s="239"/>
      <c r="D10" s="102" t="str">
        <f>'пр.взв.'!E12</f>
        <v>БЛР</v>
      </c>
      <c r="E10" s="255">
        <v>3</v>
      </c>
      <c r="F10" s="108"/>
      <c r="G10" s="106"/>
      <c r="H10" s="28"/>
      <c r="K10" s="260"/>
      <c r="L10" s="89" t="s">
        <v>47</v>
      </c>
      <c r="M10" s="281" t="str">
        <f>VLOOKUP(L10,'пр.взв.'!B1:E26,2,FALSE)</f>
        <v>Яроцкий Дмитрий</v>
      </c>
      <c r="N10" s="282" t="str">
        <f>VLOOKUP(L10,'пр.взв.'!B1:E26,4,FALSE)</f>
        <v>БЛР</v>
      </c>
      <c r="O10" s="38"/>
    </row>
    <row r="11" spans="1:15" ht="15" customHeight="1" thickBot="1">
      <c r="A11" s="240">
        <v>7</v>
      </c>
      <c r="B11" s="116">
        <f>VLOOKUP(A11,'пр.взв.'!B7:F22,2,FALSE)</f>
        <v>0</v>
      </c>
      <c r="C11" s="242">
        <f>VLOOKUP(A11,'пр.взв.'!B7:F22,3,FALSE)</f>
        <v>0</v>
      </c>
      <c r="D11" s="117">
        <f>VLOOKUP(A11,'пр.взв.'!B13:F28,4,FALSE)</f>
        <v>0</v>
      </c>
      <c r="E11" s="256"/>
      <c r="F11" s="101"/>
      <c r="G11" s="12"/>
      <c r="H11" s="28"/>
      <c r="K11" s="259">
        <v>3</v>
      </c>
      <c r="L11" s="84">
        <f>J28</f>
        <v>2</v>
      </c>
      <c r="M11" s="283" t="str">
        <f>VLOOKUP(L11,'пр.взв.'!B9:F24,2,FALSE)</f>
        <v>TAKI Denis</v>
      </c>
      <c r="N11" s="284" t="str">
        <f>VLOOKUP(L11,'пр.взв.'!B7:E24,4,FALSE)</f>
        <v>MDA</v>
      </c>
      <c r="O11" s="38"/>
    </row>
    <row r="12" spans="1:15" ht="15" customHeight="1" thickBot="1">
      <c r="A12" s="241"/>
      <c r="B12" s="118">
        <f>'пр.взв.'!C20</f>
        <v>0</v>
      </c>
      <c r="C12" s="243"/>
      <c r="D12" s="118">
        <f>'пр.взв.'!E20</f>
        <v>0</v>
      </c>
      <c r="E12" s="101"/>
      <c r="F12" s="101"/>
      <c r="G12" s="12"/>
      <c r="H12" s="28"/>
      <c r="K12" s="260"/>
      <c r="L12" s="89" t="s">
        <v>46</v>
      </c>
      <c r="M12" s="281" t="str">
        <f>VLOOKUP(L12,'пр.взв.'!B3:E28,2,FALSE)</f>
        <v>Таки Денис</v>
      </c>
      <c r="N12" s="282" t="str">
        <f>VLOOKUP(L12,'пр.взв.'!B3:E28,4,FALSE)</f>
        <v>МОЛ</v>
      </c>
      <c r="O12" s="38"/>
    </row>
    <row r="13" spans="1:15" ht="15" customHeight="1">
      <c r="A13" s="253" t="s">
        <v>30</v>
      </c>
      <c r="B13" s="101"/>
      <c r="C13" s="101"/>
      <c r="D13" s="109"/>
      <c r="E13" s="101"/>
      <c r="F13" s="101"/>
      <c r="G13" s="12"/>
      <c r="H13" s="28"/>
      <c r="I13" s="261">
        <v>6</v>
      </c>
      <c r="K13" s="263">
        <v>5</v>
      </c>
      <c r="L13" s="84">
        <v>5</v>
      </c>
      <c r="M13" s="283" t="str">
        <f>VLOOKUP(L13,'пр.взв.'!B1:F26,2,FALSE)</f>
        <v>KURCHENKO Petro</v>
      </c>
      <c r="N13" s="284" t="str">
        <f>VLOOKUP(L13,'пр.взв.'!B1:E26,4,FALSE)</f>
        <v>UKR</v>
      </c>
      <c r="O13" s="38"/>
    </row>
    <row r="14" spans="1:15" ht="15" customHeight="1" thickBot="1">
      <c r="A14" s="254"/>
      <c r="B14" s="101"/>
      <c r="C14" s="101"/>
      <c r="D14" s="109"/>
      <c r="E14" s="101"/>
      <c r="F14" s="101"/>
      <c r="G14" s="12"/>
      <c r="H14" s="28"/>
      <c r="I14" s="262"/>
      <c r="K14" s="264"/>
      <c r="L14" s="89" t="s">
        <v>49</v>
      </c>
      <c r="M14" s="281" t="str">
        <f>VLOOKUP(L14,'пр.взв.'!B5:E30,2,FALSE)</f>
        <v>Курченко Петр</v>
      </c>
      <c r="N14" s="282" t="str">
        <f>VLOOKUP(L14,'пр.взв.'!B5:E30,4,FALSE)</f>
        <v>УКР</v>
      </c>
      <c r="O14" s="38"/>
    </row>
    <row r="15" spans="1:15" ht="15" customHeight="1" thickBot="1">
      <c r="A15" s="297">
        <v>2</v>
      </c>
      <c r="B15" s="99" t="str">
        <f>VLOOKUP(A15,'пр.взв.'!B7:F22,2,FALSE)</f>
        <v>TAKI Denis</v>
      </c>
      <c r="C15" s="238">
        <f>VLOOKUP(A15,'пр.взв.'!B7:F22,3,FALSE)</f>
        <v>1992</v>
      </c>
      <c r="D15" s="100" t="str">
        <f>VLOOKUP(A15,'пр.взв.'!B7:F22,4,FALSE)</f>
        <v>MDA</v>
      </c>
      <c r="E15" s="101"/>
      <c r="F15" s="101"/>
      <c r="G15" s="12"/>
      <c r="H15" s="28"/>
      <c r="K15" s="263">
        <v>5</v>
      </c>
      <c r="L15" s="84">
        <v>4</v>
      </c>
      <c r="M15" s="283" t="str">
        <f>VLOOKUP(L15,'пр.взв.'!B3:F28,2,FALSE)</f>
        <v>DEBRELIEV Miroslav</v>
      </c>
      <c r="N15" s="284" t="str">
        <f>VLOOKUP(L15,'пр.взв.'!B3:E28,4,FALSE)</f>
        <v>BGR</v>
      </c>
      <c r="O15" s="38"/>
    </row>
    <row r="16" spans="1:15" ht="15" customHeight="1" thickBot="1">
      <c r="A16" s="298"/>
      <c r="B16" s="110" t="str">
        <f>'пр.взв.'!C10</f>
        <v>Таки Денис</v>
      </c>
      <c r="C16" s="239"/>
      <c r="D16" s="110" t="str">
        <f>'пр.взв.'!E10</f>
        <v>МОЛ</v>
      </c>
      <c r="E16" s="261">
        <v>6</v>
      </c>
      <c r="F16" s="101"/>
      <c r="G16" s="12"/>
      <c r="H16" s="28"/>
      <c r="K16" s="294"/>
      <c r="L16" s="90" t="s">
        <v>48</v>
      </c>
      <c r="M16" s="285" t="str">
        <f>VLOOKUP(L16,'пр.взв.'!B7:E32,2,FALSE)</f>
        <v>Дебрелиев Мирослав</v>
      </c>
      <c r="N16" s="286" t="str">
        <f>VLOOKUP(L16,'пр.взв.'!B7:E32,4,FALSE)</f>
        <v>БОЛ</v>
      </c>
      <c r="O16" s="38"/>
    </row>
    <row r="17" spans="1:15" ht="15" customHeight="1" thickBot="1">
      <c r="A17" s="324">
        <v>6</v>
      </c>
      <c r="B17" s="119" t="str">
        <f>VLOOKUP(A17,'пр.взв.'!B7:F22,2,FALSE)</f>
        <v>NARIMANIDZE Mikheil</v>
      </c>
      <c r="C17" s="257">
        <f>VLOOKUP(A17,'пр.взв.'!B7:F22,3,FALSE)</f>
        <v>1991</v>
      </c>
      <c r="D17" s="104" t="str">
        <f>VLOOKUP(A17,'пр.взв.'!B7:F22,4,FALSE)</f>
        <v>GEO</v>
      </c>
      <c r="E17" s="262"/>
      <c r="F17" s="105"/>
      <c r="G17" s="106"/>
      <c r="H17" s="28"/>
      <c r="K17" s="287"/>
      <c r="L17" s="288"/>
      <c r="M17" s="289"/>
      <c r="N17" s="52"/>
      <c r="O17" s="38"/>
    </row>
    <row r="18" spans="1:15" ht="15" customHeight="1" thickBot="1">
      <c r="A18" s="325"/>
      <c r="B18" s="107" t="str">
        <f>'пр.взв.'!C18</f>
        <v>Нариманидзе Михель</v>
      </c>
      <c r="C18" s="258"/>
      <c r="D18" s="107" t="str">
        <f>'пр.взв.'!E18</f>
        <v>ГРУ</v>
      </c>
      <c r="E18" s="101"/>
      <c r="F18" s="12"/>
      <c r="G18" s="261">
        <v>6</v>
      </c>
      <c r="H18" s="29"/>
      <c r="K18" s="290"/>
      <c r="L18" s="291"/>
      <c r="M18" s="292"/>
      <c r="N18" s="293"/>
      <c r="O18" s="38"/>
    </row>
    <row r="19" spans="1:15" ht="15" customHeight="1" thickBot="1">
      <c r="A19" s="236">
        <v>4</v>
      </c>
      <c r="B19" s="120" t="str">
        <f>VLOOKUP(A19,'пр.взв.'!B7:F22,2,FALSE)</f>
        <v>DEBRELIEV Miroslav</v>
      </c>
      <c r="C19" s="238">
        <f>VLOOKUP(A19,'пр.взв.'!B7:F22,3,FALSE)</f>
        <v>1991</v>
      </c>
      <c r="D19" s="100" t="str">
        <f>VLOOKUP(A19,'пр.взв.'!B7:F22,4,FALSE)</f>
        <v>BGR</v>
      </c>
      <c r="E19" s="101"/>
      <c r="F19" s="12"/>
      <c r="G19" s="262"/>
      <c r="H19" s="2"/>
      <c r="K19" s="287"/>
      <c r="L19" s="288"/>
      <c r="M19" s="289"/>
      <c r="N19" s="52"/>
      <c r="O19" s="38"/>
    </row>
    <row r="20" spans="1:15" ht="15" customHeight="1">
      <c r="A20" s="237"/>
      <c r="B20" s="102" t="str">
        <f>'пр.взв.'!C14</f>
        <v>Дебрелиев Мирослав</v>
      </c>
      <c r="C20" s="239"/>
      <c r="D20" s="102" t="str">
        <f>'пр.взв.'!E14</f>
        <v>БОЛ</v>
      </c>
      <c r="E20" s="251">
        <v>4</v>
      </c>
      <c r="F20" s="108"/>
      <c r="G20" s="106"/>
      <c r="H20" s="2"/>
      <c r="K20" s="290"/>
      <c r="L20" s="291"/>
      <c r="M20" s="292"/>
      <c r="N20" s="293"/>
      <c r="O20" s="38"/>
    </row>
    <row r="21" spans="1:15" ht="15" customHeight="1" thickBot="1">
      <c r="A21" s="240">
        <v>8</v>
      </c>
      <c r="B21" s="116">
        <f>VLOOKUP(A21,'пр.взв.'!B7:F22,2,FALSE)</f>
        <v>0</v>
      </c>
      <c r="C21" s="242">
        <f>VLOOKUP(A21,'пр.взв.'!B7:F22,3,FALSE)</f>
        <v>0</v>
      </c>
      <c r="D21" s="117">
        <f>VLOOKUP(A21,'пр.взв.'!B7:F22,4,FALSE)</f>
        <v>0</v>
      </c>
      <c r="E21" s="252"/>
      <c r="F21" s="101"/>
      <c r="G21" s="12"/>
      <c r="H21" s="2"/>
      <c r="M21" s="97"/>
      <c r="N21" s="98"/>
      <c r="O21" s="38"/>
    </row>
    <row r="22" spans="1:15" ht="15" customHeight="1" thickBot="1">
      <c r="A22" s="241"/>
      <c r="B22" s="118">
        <f>'пр.взв.'!C22</f>
        <v>0</v>
      </c>
      <c r="C22" s="243"/>
      <c r="D22" s="118">
        <f>'пр.взв.'!E22</f>
        <v>0</v>
      </c>
      <c r="E22" s="101"/>
      <c r="F22" s="101"/>
      <c r="G22" s="12"/>
      <c r="H22" s="2"/>
      <c r="M22" s="97"/>
      <c r="N22" s="98"/>
      <c r="O22" s="38"/>
    </row>
    <row r="23" spans="1:8" ht="45" customHeight="1">
      <c r="A23" s="248"/>
      <c r="B23" s="248"/>
      <c r="C23" s="248"/>
      <c r="D23" s="248"/>
      <c r="E23" s="248"/>
      <c r="F23" s="248"/>
      <c r="G23" s="248"/>
      <c r="H23" s="248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49">
        <v>5</v>
      </c>
      <c r="B26" s="101"/>
      <c r="F26" s="295">
        <v>2</v>
      </c>
    </row>
    <row r="27" spans="1:9" ht="12.75" customHeight="1" thickBot="1">
      <c r="A27" s="250"/>
      <c r="B27" s="111"/>
      <c r="F27" s="296"/>
      <c r="G27" s="6"/>
      <c r="H27" s="6"/>
      <c r="I27" s="27"/>
    </row>
    <row r="28" spans="1:11" ht="15.75" customHeight="1">
      <c r="A28" s="101"/>
      <c r="B28" s="112"/>
      <c r="C28" s="255">
        <v>3</v>
      </c>
      <c r="F28" s="101"/>
      <c r="G28" s="2"/>
      <c r="H28" s="2"/>
      <c r="I28" s="28"/>
      <c r="J28" s="244">
        <v>2</v>
      </c>
      <c r="K28" s="245"/>
    </row>
    <row r="29" spans="1:11" ht="12.75" customHeight="1" thickBot="1">
      <c r="A29" s="101"/>
      <c r="B29" s="112"/>
      <c r="C29" s="256"/>
      <c r="F29" s="101"/>
      <c r="G29" s="2"/>
      <c r="H29" s="2"/>
      <c r="I29" s="28"/>
      <c r="J29" s="246"/>
      <c r="K29" s="247"/>
    </row>
    <row r="30" spans="1:9" ht="13.5" customHeight="1">
      <c r="A30" s="295">
        <v>3</v>
      </c>
      <c r="B30" s="113"/>
      <c r="F30" s="249">
        <v>4</v>
      </c>
      <c r="G30" s="1"/>
      <c r="H30" s="1"/>
      <c r="I30" s="29"/>
    </row>
    <row r="31" spans="1:6" ht="13.5" thickBot="1">
      <c r="A31" s="296"/>
      <c r="B31" s="101"/>
      <c r="F31" s="250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35" t="str">
        <f>'[1]реквизиты'!$G$8</f>
        <v>V. Bukhval</v>
      </c>
      <c r="I35" s="235"/>
      <c r="J35" s="235"/>
      <c r="K35" t="str">
        <f>'[1]реквизиты'!$G$9</f>
        <v>/BLR/</v>
      </c>
    </row>
    <row r="36" spans="1:11" ht="15">
      <c r="A36" s="92" t="str">
        <f>'[1]реквизиты'!$A$9</f>
        <v>Гл. судья</v>
      </c>
      <c r="B36" s="10"/>
      <c r="C36" s="10"/>
      <c r="D36" s="10"/>
      <c r="E36" s="2"/>
      <c r="F36" s="76"/>
      <c r="G36" s="2"/>
      <c r="H36" s="78" t="str">
        <f>'[1]реквизиты'!$I$8</f>
        <v>В. Бухвал </v>
      </c>
      <c r="I36" s="91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77"/>
      <c r="I37" s="19">
        <f>HYPERLINK('[1]реквизиты'!$G$14)</f>
      </c>
    </row>
    <row r="38" spans="3:8" ht="15">
      <c r="C38" s="2"/>
      <c r="D38" s="2"/>
      <c r="E38" s="2"/>
      <c r="F38" s="2"/>
      <c r="H38" s="77"/>
    </row>
    <row r="39" spans="3:8" ht="15">
      <c r="C39" s="2"/>
      <c r="D39" s="2"/>
      <c r="E39" s="2"/>
      <c r="F39" s="2"/>
      <c r="H39" s="77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35" t="str">
        <f>'[1]реквизиты'!$G$10</f>
        <v>N. Glushkova</v>
      </c>
      <c r="I40" s="235"/>
      <c r="J40" s="235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2011-04-17T13:46:16Z</cp:lastPrinted>
  <dcterms:created xsi:type="dcterms:W3CDTF">1996-10-08T23:32:33Z</dcterms:created>
  <dcterms:modified xsi:type="dcterms:W3CDTF">2011-04-17T13:51:12Z</dcterms:modified>
  <cp:category/>
  <cp:version/>
  <cp:contentType/>
  <cp:contentStatus/>
</cp:coreProperties>
</file>