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95" windowWidth="12435" windowHeight="7320" activeTab="3"/>
  </bookViews>
  <sheets>
    <sheet name="пр.взв." sheetId="1" r:id="rId1"/>
    <sheet name="полуфинал" sheetId="2" r:id="rId2"/>
    <sheet name="Стартовый" sheetId="3" r:id="rId3"/>
    <sheet name="пр.хода" sheetId="4" r:id="rId4"/>
    <sheet name="нагр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<sst xmlns="http://schemas.openxmlformats.org/spreadsheetml/2006/main" count="169" uniqueCount="93">
  <si>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</si>
  <si>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</si>
  <si>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</si>
  <si>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</si>
  <si>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</si>
  <si>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</si>
  <si>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</si>
  <si>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</si>
  <si>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</si>
  <si>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</si>
  <si>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</si>
  <si>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</si>
  <si>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</si>
  <si>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</si>
  <si>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</si>
  <si>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</si>
  <si>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</si>
  <si>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</si>
  <si>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</si>
  <si>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</si>
  <si>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 xml:space="preserve">A </t>
  </si>
  <si>
    <t>"B"</t>
  </si>
  <si>
    <t>1988 ms</t>
  </si>
  <si>
    <t>BLR</t>
  </si>
  <si>
    <t>RUS</t>
  </si>
  <si>
    <t>1987 ms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</si>
  <si>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</si>
  <si>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</si>
  <si>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</si>
  <si>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</si>
  <si>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</si>
  <si>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</si>
  <si>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</si>
  <si>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</si>
  <si>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</si>
  <si>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</si>
  <si>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</si>
  <si>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</si>
  <si>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</si>
  <si>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</si>
  <si>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</si>
  <si>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</si>
  <si>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</si>
  <si>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</si>
  <si>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Contest for 3 place</t>
  </si>
  <si>
    <t>GEO</t>
  </si>
  <si>
    <t>1985 ms</t>
  </si>
  <si>
    <t>5-8</t>
  </si>
  <si>
    <t>НАГРАДНОЙ ЛИСТ</t>
  </si>
  <si>
    <t>I м</t>
  </si>
  <si>
    <t>II м</t>
  </si>
  <si>
    <t>III м</t>
  </si>
  <si>
    <t>Награждение проводят:</t>
  </si>
  <si>
    <t>CHUNGIL JEON</t>
  </si>
  <si>
    <t>KOR</t>
  </si>
  <si>
    <t>SAAKYAN VITALIY</t>
  </si>
  <si>
    <t>1987 msic</t>
  </si>
  <si>
    <t>MUDRANOV ASLAN</t>
  </si>
  <si>
    <t>1988 msic</t>
  </si>
  <si>
    <t>ABBASOV YASHAR</t>
  </si>
  <si>
    <t>1989 ms</t>
  </si>
  <si>
    <t>AZE</t>
  </si>
  <si>
    <t>MAMMADOV VUGAR</t>
  </si>
  <si>
    <t>1990 ms</t>
  </si>
  <si>
    <t>SHAIKHIYEV ASKHAT</t>
  </si>
  <si>
    <t>KAZ</t>
  </si>
  <si>
    <t>SLIVIN ALEKSANDR</t>
  </si>
  <si>
    <t>SERGEEV VITALIY</t>
  </si>
  <si>
    <t>1983 zms</t>
  </si>
  <si>
    <t>KHALILOV DZHAMSHED</t>
  </si>
  <si>
    <t>TJK</t>
  </si>
  <si>
    <t>SIDORENKO ALEKSANDR</t>
  </si>
  <si>
    <t>NAMAZOV RUSLAN</t>
  </si>
  <si>
    <t>TABATADZE GIORGI</t>
  </si>
  <si>
    <t>BALYKOV VLADIMIR</t>
  </si>
  <si>
    <t>1991 ms</t>
  </si>
  <si>
    <t>GARAYEV JAVIDAN</t>
  </si>
  <si>
    <t>MIRZOYAN MARTIN</t>
  </si>
  <si>
    <t>ARM</t>
  </si>
  <si>
    <t>ZHARKYNBAI UULU ELDIYAR</t>
  </si>
  <si>
    <t>KGZ</t>
  </si>
  <si>
    <t>MOVLAMOV RAUF</t>
  </si>
  <si>
    <t xml:space="preserve">Weight category 62 kg </t>
  </si>
  <si>
    <t xml:space="preserve"> </t>
  </si>
  <si>
    <t>9-16</t>
  </si>
  <si>
    <t>17-18</t>
  </si>
  <si>
    <r>
      <rPr>
        <b/>
        <sz val="12"/>
        <rFont val="Arial"/>
        <family val="2"/>
      </rPr>
      <t>Румен Стойлов</t>
    </r>
    <r>
      <rPr>
        <sz val="12"/>
        <rFont val="Arial"/>
        <family val="2"/>
      </rPr>
      <t xml:space="preserve"> -президент федерации самбо Болгарии</t>
    </r>
  </si>
  <si>
    <r>
      <rPr>
        <b/>
        <sz val="12"/>
        <rFont val="Arial"/>
        <family val="2"/>
      </rPr>
      <t>Далиль Скали</t>
    </r>
    <r>
      <rPr>
        <sz val="12"/>
        <rFont val="Arial"/>
        <family val="2"/>
      </rPr>
      <t xml:space="preserve"> - президент федерации самбо Марокко</t>
    </r>
  </si>
  <si>
    <t xml:space="preserve">                               вице президент Европейской фед самбо</t>
  </si>
  <si>
    <t xml:space="preserve">Роберто Феррарис -генеральный секретарь Европейской </t>
  </si>
  <si>
    <t xml:space="preserve"> федерации  самбо  </t>
  </si>
  <si>
    <t>тренер  Бабоян Рудольф Михайлович</t>
  </si>
  <si>
    <t>MATSKOV VLADISLAV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</si>
</sst>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12"/>
      <color indexed="9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2"/>
      <color theme="0"/>
      <name val="Arial"/>
      <family val="2"/>
    </font>
    <font>
      <sz val="10"/>
      <color theme="0"/>
      <name val="Arial Narrow"/>
      <family val="2"/>
    </font>
    <font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1" xfId="42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15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18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3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5" fillId="0" borderId="24" xfId="42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/>
    </xf>
    <xf numFmtId="0" fontId="2" fillId="0" borderId="20" xfId="42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/>
    </xf>
    <xf numFmtId="0" fontId="3" fillId="0" borderId="11" xfId="42" applyFont="1" applyBorder="1" applyAlignment="1" applyProtection="1">
      <alignment horizontal="center" vertical="center" wrapText="1"/>
      <protection/>
    </xf>
    <xf numFmtId="178" fontId="18" fillId="34" borderId="20" xfId="43" applyFont="1" applyFill="1" applyBorder="1" applyAlignment="1">
      <alignment horizontal="center" vertical="center" wrapText="1"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2" fillId="0" borderId="20" xfId="42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8" fontId="18" fillId="35" borderId="24" xfId="43" applyFont="1" applyFill="1" applyBorder="1" applyAlignment="1">
      <alignment horizontal="center" vertical="center" wrapText="1"/>
    </xf>
    <xf numFmtId="178" fontId="18" fillId="35" borderId="26" xfId="43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8" fontId="13" fillId="0" borderId="17" xfId="43" applyFont="1" applyBorder="1" applyAlignment="1">
      <alignment horizontal="center" vertical="center" wrapText="1"/>
    </xf>
    <xf numFmtId="178" fontId="13" fillId="0" borderId="19" xfId="43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1" fillId="0" borderId="19" xfId="0" applyFont="1" applyBorder="1" applyAlignment="1">
      <alignment horizontal="left" vertical="justify" wrapText="1"/>
    </xf>
    <xf numFmtId="0" fontId="7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8" fontId="13" fillId="0" borderId="20" xfId="43" applyFont="1" applyBorder="1" applyAlignment="1">
      <alignment horizontal="center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left" vertical="center" wrapText="1"/>
    </xf>
    <xf numFmtId="0" fontId="68" fillId="33" borderId="33" xfId="0" applyFont="1" applyFill="1" applyBorder="1" applyAlignment="1">
      <alignment horizontal="left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33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0" fillId="33" borderId="0" xfId="0" applyNumberFormat="1" applyFont="1" applyFill="1" applyBorder="1" applyAlignment="1">
      <alignment horizontal="center" vertical="center" wrapText="1"/>
    </xf>
    <xf numFmtId="0" fontId="71" fillId="33" borderId="20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left" vertical="center" wrapText="1"/>
    </xf>
    <xf numFmtId="0" fontId="72" fillId="33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1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71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left" vertical="center" wrapText="1"/>
    </xf>
    <xf numFmtId="0" fontId="71" fillId="0" borderId="35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left" vertical="center"/>
      <protection/>
    </xf>
    <xf numFmtId="0" fontId="20" fillId="0" borderId="0" xfId="42" applyFont="1" applyAlignment="1" applyProtection="1">
      <alignment horizontal="right" vertical="center"/>
      <protection/>
    </xf>
    <xf numFmtId="0" fontId="26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3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6" borderId="43" xfId="42" applyFont="1" applyFill="1" applyBorder="1" applyAlignment="1" applyProtection="1">
      <alignment horizontal="center" vertical="center"/>
      <protection/>
    </xf>
    <xf numFmtId="0" fontId="5" fillId="36" borderId="44" xfId="42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1" fillId="37" borderId="43" xfId="42" applyFont="1" applyFill="1" applyBorder="1" applyAlignment="1" applyProtection="1">
      <alignment horizontal="center" vertical="center" wrapText="1"/>
      <protection/>
    </xf>
    <xf numFmtId="0" fontId="21" fillId="37" borderId="44" xfId="42" applyFont="1" applyFill="1" applyBorder="1" applyAlignment="1" applyProtection="1">
      <alignment horizontal="center" vertical="center" wrapText="1"/>
      <protection/>
    </xf>
    <xf numFmtId="0" fontId="21" fillId="37" borderId="45" xfId="42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7" fillId="34" borderId="43" xfId="42" applyFont="1" applyFill="1" applyBorder="1" applyAlignment="1" applyProtection="1">
      <alignment horizontal="center" vertical="center"/>
      <protection/>
    </xf>
    <xf numFmtId="0" fontId="27" fillId="34" borderId="44" xfId="42" applyFont="1" applyFill="1" applyBorder="1" applyAlignment="1" applyProtection="1">
      <alignment horizontal="center" vertical="center"/>
      <protection/>
    </xf>
    <xf numFmtId="0" fontId="27" fillId="34" borderId="45" xfId="42" applyFont="1" applyFill="1" applyBorder="1" applyAlignment="1" applyProtection="1">
      <alignment horizontal="center" vertical="center"/>
      <protection/>
    </xf>
    <xf numFmtId="0" fontId="24" fillId="35" borderId="38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4" fillId="38" borderId="38" xfId="0" applyFont="1" applyFill="1" applyBorder="1" applyAlignment="1">
      <alignment horizontal="center" vertical="center"/>
    </xf>
    <xf numFmtId="0" fontId="24" fillId="38" borderId="47" xfId="0" applyFont="1" applyFill="1" applyBorder="1" applyAlignment="1">
      <alignment horizontal="center" vertical="center"/>
    </xf>
    <xf numFmtId="0" fontId="24" fillId="38" borderId="39" xfId="0" applyFont="1" applyFill="1" applyBorder="1" applyAlignment="1">
      <alignment horizontal="center" vertical="center"/>
    </xf>
    <xf numFmtId="0" fontId="17" fillId="0" borderId="32" xfId="0" applyNumberFormat="1" applyFont="1" applyBorder="1" applyAlignment="1">
      <alignment horizontal="left" vertical="center" wrapText="1"/>
    </xf>
    <xf numFmtId="0" fontId="17" fillId="0" borderId="33" xfId="0" applyNumberFormat="1" applyFont="1" applyBorder="1" applyAlignment="1">
      <alignment horizontal="left" vertical="center" wrapText="1"/>
    </xf>
    <xf numFmtId="0" fontId="17" fillId="0" borderId="48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1</xdr:row>
      <xdr:rowOff>0</xdr:rowOff>
    </xdr:from>
    <xdr:to>
      <xdr:col>5</xdr:col>
      <xdr:colOff>1343025</xdr:colOff>
      <xdr:row>2</xdr:row>
      <xdr:rowOff>19050</xdr:rowOff>
    </xdr:to>
    <xdr:pic>
      <xdr:nvPicPr>
        <xdr:cNvPr id="1" name="Picture 1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619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2</xdr:row>
      <xdr:rowOff>57150</xdr:rowOff>
    </xdr:to>
    <xdr:pic>
      <xdr:nvPicPr>
        <xdr:cNvPr id="2" name="Picture 2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466725</xdr:colOff>
      <xdr:row>0</xdr:row>
      <xdr:rowOff>133350</xdr:rowOff>
    </xdr:from>
    <xdr:to>
      <xdr:col>15</xdr:col>
      <xdr:colOff>1114425</xdr:colOff>
      <xdr:row>3</xdr:row>
      <xdr:rowOff>85725</xdr:rowOff>
    </xdr:to>
    <xdr:pic>
      <xdr:nvPicPr>
        <xdr:cNvPr id="2" name="Picture 32" descr="Untitled-2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3335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1</xdr:row>
      <xdr:rowOff>47625</xdr:rowOff>
    </xdr:from>
    <xdr:to>
      <xdr:col>1</xdr:col>
      <xdr:colOff>1409700</xdr:colOff>
      <xdr:row>2</xdr:row>
      <xdr:rowOff>142875</xdr:rowOff>
    </xdr:to>
    <xdr:pic>
      <xdr:nvPicPr>
        <xdr:cNvPr id="3" name="Picture 31" descr="fias"/>
        <xdr:cNvPicPr preferRelativeResize="1">
          <a:picLocks noChangeAspect="1"/>
        </xdr:cNvPicPr>
      </xdr:nvPicPr>
      <xdr:blipFill>
        <a:blip r:embed="rId3"/>
        <a:srcRect l="12307" r="7179" b="3314"/>
        <a:stretch>
          <a:fillRect/>
        </a:stretch>
      </xdr:blipFill>
      <xdr:spPr>
        <a:xfrm>
          <a:off x="1104900" y="2286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619125</xdr:colOff>
      <xdr:row>2</xdr:row>
      <xdr:rowOff>104775</xdr:rowOff>
    </xdr:to>
    <xdr:pic>
      <xdr:nvPicPr>
        <xdr:cNvPr id="4" name="Picture 3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71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  <cell r="G10" t="str">
            <v>R. Zakirov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4">
      <selection activeCell="C13" sqref="C13:C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96"/>
      <c r="B1" s="96"/>
      <c r="C1" s="96"/>
      <c r="D1" s="96"/>
      <c r="E1" s="96"/>
    </row>
    <row r="2" spans="1:6" ht="42.75" customHeight="1">
      <c r="A2" s="97" t="s">
        <v>8</v>
      </c>
      <c r="B2" s="97"/>
      <c r="C2" s="97"/>
      <c r="D2" s="97"/>
      <c r="E2" s="97"/>
      <c r="F2" s="97"/>
    </row>
    <row r="3" spans="1:6" ht="40.5" customHeight="1">
      <c r="A3" s="99" t="str">
        <f>'[2]реквизиты'!$A$16</f>
        <v>Stage of Sambo World  Cups -  A.A. Harlampiev Memorial (M)</v>
      </c>
      <c r="B3" s="99"/>
      <c r="C3" s="99"/>
      <c r="D3" s="99"/>
      <c r="E3" s="99"/>
      <c r="F3" s="99"/>
    </row>
    <row r="4" spans="1:6" ht="23.25" customHeight="1" thickBot="1">
      <c r="A4" s="98" t="s">
        <v>82</v>
      </c>
      <c r="B4" s="98"/>
      <c r="C4" s="98"/>
      <c r="D4" s="98"/>
      <c r="E4" s="98"/>
      <c r="F4" s="98"/>
    </row>
    <row r="5" spans="1:6" ht="12.75" customHeight="1">
      <c r="A5" s="100" t="s">
        <v>6</v>
      </c>
      <c r="B5" s="102" t="s">
        <v>1</v>
      </c>
      <c r="C5" s="100" t="s">
        <v>2</v>
      </c>
      <c r="D5" s="100" t="s">
        <v>3</v>
      </c>
      <c r="E5" s="100" t="s">
        <v>4</v>
      </c>
      <c r="F5" s="100" t="s">
        <v>5</v>
      </c>
    </row>
    <row r="6" spans="1:6" ht="12.75" customHeight="1" thickBot="1">
      <c r="A6" s="101" t="s">
        <v>6</v>
      </c>
      <c r="B6" s="103"/>
      <c r="C6" s="101" t="s">
        <v>2</v>
      </c>
      <c r="D6" s="101" t="s">
        <v>3</v>
      </c>
      <c r="E6" s="101" t="s">
        <v>4</v>
      </c>
      <c r="F6" s="101" t="s">
        <v>5</v>
      </c>
    </row>
    <row r="7" spans="1:6" ht="12.75" customHeight="1">
      <c r="A7" s="105" t="s">
        <v>26</v>
      </c>
      <c r="B7" s="106">
        <v>1</v>
      </c>
      <c r="C7" s="112" t="s">
        <v>53</v>
      </c>
      <c r="D7" s="104">
        <v>1982</v>
      </c>
      <c r="E7" s="104" t="s">
        <v>54</v>
      </c>
      <c r="F7" s="95"/>
    </row>
    <row r="8" spans="1:6" ht="12.75" customHeight="1">
      <c r="A8" s="105"/>
      <c r="B8" s="106"/>
      <c r="C8" s="113"/>
      <c r="D8" s="104"/>
      <c r="E8" s="104"/>
      <c r="F8" s="95"/>
    </row>
    <row r="9" spans="1:6" ht="12.75" customHeight="1">
      <c r="A9" s="105" t="s">
        <v>27</v>
      </c>
      <c r="B9" s="106">
        <v>2</v>
      </c>
      <c r="C9" s="112" t="s">
        <v>55</v>
      </c>
      <c r="D9" s="104" t="s">
        <v>56</v>
      </c>
      <c r="E9" s="104" t="s">
        <v>24</v>
      </c>
      <c r="F9" s="95"/>
    </row>
    <row r="10" spans="1:6" ht="12.75" customHeight="1">
      <c r="A10" s="105"/>
      <c r="B10" s="106"/>
      <c r="C10" s="113"/>
      <c r="D10" s="104"/>
      <c r="E10" s="104"/>
      <c r="F10" s="95"/>
    </row>
    <row r="11" spans="1:6" ht="12.75" customHeight="1">
      <c r="A11" s="105" t="s">
        <v>28</v>
      </c>
      <c r="B11" s="114" t="s">
        <v>28</v>
      </c>
      <c r="C11" s="112" t="s">
        <v>57</v>
      </c>
      <c r="D11" s="104" t="s">
        <v>25</v>
      </c>
      <c r="E11" s="104" t="s">
        <v>24</v>
      </c>
      <c r="F11" s="95"/>
    </row>
    <row r="12" spans="1:6" ht="15" customHeight="1">
      <c r="A12" s="105"/>
      <c r="B12" s="114"/>
      <c r="C12" s="113"/>
      <c r="D12" s="104"/>
      <c r="E12" s="104"/>
      <c r="F12" s="95"/>
    </row>
    <row r="13" spans="1:6" ht="12.75" customHeight="1">
      <c r="A13" s="105" t="s">
        <v>29</v>
      </c>
      <c r="B13" s="106">
        <v>4</v>
      </c>
      <c r="C13" s="112" t="s">
        <v>92</v>
      </c>
      <c r="D13" s="104" t="s">
        <v>58</v>
      </c>
      <c r="E13" s="104" t="s">
        <v>24</v>
      </c>
      <c r="F13" s="95"/>
    </row>
    <row r="14" spans="1:6" ht="15" customHeight="1">
      <c r="A14" s="105"/>
      <c r="B14" s="106"/>
      <c r="C14" s="113"/>
      <c r="D14" s="104"/>
      <c r="E14" s="104"/>
      <c r="F14" s="95"/>
    </row>
    <row r="15" spans="1:6" ht="15" customHeight="1">
      <c r="A15" s="105" t="s">
        <v>30</v>
      </c>
      <c r="B15" s="108">
        <v>5</v>
      </c>
      <c r="C15" s="110" t="s">
        <v>59</v>
      </c>
      <c r="D15" s="104" t="s">
        <v>60</v>
      </c>
      <c r="E15" s="104" t="s">
        <v>61</v>
      </c>
      <c r="F15" s="95"/>
    </row>
    <row r="16" spans="1:6" ht="15.75" customHeight="1">
      <c r="A16" s="105"/>
      <c r="B16" s="108"/>
      <c r="C16" s="110"/>
      <c r="D16" s="104"/>
      <c r="E16" s="104"/>
      <c r="F16" s="95"/>
    </row>
    <row r="17" spans="1:6" ht="12.75" customHeight="1">
      <c r="A17" s="105" t="s">
        <v>31</v>
      </c>
      <c r="B17" s="108">
        <v>6</v>
      </c>
      <c r="C17" s="110" t="s">
        <v>62</v>
      </c>
      <c r="D17" s="104" t="s">
        <v>63</v>
      </c>
      <c r="E17" s="104" t="s">
        <v>61</v>
      </c>
      <c r="F17" s="95"/>
    </row>
    <row r="18" spans="1:6" ht="15" customHeight="1">
      <c r="A18" s="105"/>
      <c r="B18" s="108"/>
      <c r="C18" s="110"/>
      <c r="D18" s="104"/>
      <c r="E18" s="104"/>
      <c r="F18" s="95"/>
    </row>
    <row r="19" spans="1:6" ht="12.75" customHeight="1">
      <c r="A19" s="105" t="s">
        <v>32</v>
      </c>
      <c r="B19" s="106">
        <v>7</v>
      </c>
      <c r="C19" s="112" t="s">
        <v>64</v>
      </c>
      <c r="D19" s="104" t="s">
        <v>46</v>
      </c>
      <c r="E19" s="104" t="s">
        <v>65</v>
      </c>
      <c r="F19" s="95"/>
    </row>
    <row r="20" spans="1:6" ht="15" customHeight="1">
      <c r="A20" s="105"/>
      <c r="B20" s="106"/>
      <c r="C20" s="113"/>
      <c r="D20" s="104"/>
      <c r="E20" s="104"/>
      <c r="F20" s="95"/>
    </row>
    <row r="21" spans="1:6" ht="12.75" customHeight="1">
      <c r="A21" s="105" t="s">
        <v>33</v>
      </c>
      <c r="B21" s="108">
        <v>8</v>
      </c>
      <c r="C21" s="110" t="s">
        <v>66</v>
      </c>
      <c r="D21" s="104" t="s">
        <v>60</v>
      </c>
      <c r="E21" s="104" t="s">
        <v>24</v>
      </c>
      <c r="F21" s="95"/>
    </row>
    <row r="22" spans="1:6" ht="15" customHeight="1">
      <c r="A22" s="105"/>
      <c r="B22" s="108"/>
      <c r="C22" s="109"/>
      <c r="D22" s="104"/>
      <c r="E22" s="104"/>
      <c r="F22" s="95"/>
    </row>
    <row r="23" spans="1:6" ht="12.75" customHeight="1">
      <c r="A23" s="105" t="s">
        <v>34</v>
      </c>
      <c r="B23" s="108">
        <v>9</v>
      </c>
      <c r="C23" s="110" t="s">
        <v>67</v>
      </c>
      <c r="D23" s="104" t="s">
        <v>68</v>
      </c>
      <c r="E23" s="104" t="s">
        <v>24</v>
      </c>
      <c r="F23" s="95"/>
    </row>
    <row r="24" spans="1:6" ht="15" customHeight="1">
      <c r="A24" s="105"/>
      <c r="B24" s="108"/>
      <c r="C24" s="110"/>
      <c r="D24" s="104"/>
      <c r="E24" s="104"/>
      <c r="F24" s="95"/>
    </row>
    <row r="25" spans="1:6" ht="12.75" customHeight="1">
      <c r="A25" s="105" t="s">
        <v>35</v>
      </c>
      <c r="B25" s="108">
        <v>10</v>
      </c>
      <c r="C25" s="110" t="s">
        <v>69</v>
      </c>
      <c r="D25" s="104" t="s">
        <v>25</v>
      </c>
      <c r="E25" s="104" t="s">
        <v>70</v>
      </c>
      <c r="F25" s="95"/>
    </row>
    <row r="26" spans="1:6" ht="15" customHeight="1">
      <c r="A26" s="105"/>
      <c r="B26" s="108"/>
      <c r="C26" s="110"/>
      <c r="D26" s="104"/>
      <c r="E26" s="104"/>
      <c r="F26" s="95"/>
    </row>
    <row r="27" spans="1:6" ht="12.75" customHeight="1">
      <c r="A27" s="105" t="s">
        <v>36</v>
      </c>
      <c r="B27" s="106">
        <v>11</v>
      </c>
      <c r="C27" s="112" t="s">
        <v>71</v>
      </c>
      <c r="D27" s="104" t="s">
        <v>22</v>
      </c>
      <c r="E27" s="104" t="s">
        <v>24</v>
      </c>
      <c r="F27" s="95"/>
    </row>
    <row r="28" spans="1:6" ht="15" customHeight="1">
      <c r="A28" s="105"/>
      <c r="B28" s="106"/>
      <c r="C28" s="112"/>
      <c r="D28" s="104"/>
      <c r="E28" s="104"/>
      <c r="F28" s="95"/>
    </row>
    <row r="29" spans="1:6" ht="12.75" customHeight="1">
      <c r="A29" s="105" t="s">
        <v>37</v>
      </c>
      <c r="B29" s="108">
        <v>12</v>
      </c>
      <c r="C29" s="110" t="s">
        <v>72</v>
      </c>
      <c r="D29" s="104" t="s">
        <v>60</v>
      </c>
      <c r="E29" s="104" t="s">
        <v>23</v>
      </c>
      <c r="F29" s="95"/>
    </row>
    <row r="30" spans="1:6" ht="15" customHeight="1">
      <c r="A30" s="105"/>
      <c r="B30" s="108"/>
      <c r="C30" s="110"/>
      <c r="D30" s="104"/>
      <c r="E30" s="104"/>
      <c r="F30" s="95"/>
    </row>
    <row r="31" spans="1:6" ht="12.75" customHeight="1">
      <c r="A31" s="105" t="s">
        <v>38</v>
      </c>
      <c r="B31" s="108">
        <v>13</v>
      </c>
      <c r="C31" s="110" t="s">
        <v>73</v>
      </c>
      <c r="D31" s="104" t="s">
        <v>63</v>
      </c>
      <c r="E31" s="104" t="s">
        <v>45</v>
      </c>
      <c r="F31" s="95"/>
    </row>
    <row r="32" spans="1:6" ht="15" customHeight="1">
      <c r="A32" s="105"/>
      <c r="B32" s="108"/>
      <c r="C32" s="110"/>
      <c r="D32" s="104"/>
      <c r="E32" s="104"/>
      <c r="F32" s="95"/>
    </row>
    <row r="33" spans="1:6" ht="15.75" customHeight="1">
      <c r="A33" s="105" t="s">
        <v>39</v>
      </c>
      <c r="B33" s="106">
        <v>14</v>
      </c>
      <c r="C33" s="112" t="s">
        <v>74</v>
      </c>
      <c r="D33" s="104" t="s">
        <v>75</v>
      </c>
      <c r="E33" s="104" t="s">
        <v>24</v>
      </c>
      <c r="F33" s="95"/>
    </row>
    <row r="34" spans="1:6" ht="15" customHeight="1">
      <c r="A34" s="105"/>
      <c r="B34" s="106"/>
      <c r="C34" s="112"/>
      <c r="D34" s="104"/>
      <c r="E34" s="104"/>
      <c r="F34" s="95"/>
    </row>
    <row r="35" spans="1:6" ht="12.75" customHeight="1">
      <c r="A35" s="105" t="s">
        <v>40</v>
      </c>
      <c r="B35" s="108">
        <v>15</v>
      </c>
      <c r="C35" s="110" t="s">
        <v>76</v>
      </c>
      <c r="D35" s="104" t="s">
        <v>22</v>
      </c>
      <c r="E35" s="104" t="s">
        <v>61</v>
      </c>
      <c r="F35" s="95"/>
    </row>
    <row r="36" spans="1:6" ht="15" customHeight="1">
      <c r="A36" s="105"/>
      <c r="B36" s="108"/>
      <c r="C36" s="110"/>
      <c r="D36" s="104"/>
      <c r="E36" s="104"/>
      <c r="F36" s="95"/>
    </row>
    <row r="37" spans="1:6" ht="12.75" customHeight="1">
      <c r="A37" s="105" t="s">
        <v>41</v>
      </c>
      <c r="B37" s="108">
        <v>16</v>
      </c>
      <c r="C37" s="110" t="s">
        <v>77</v>
      </c>
      <c r="D37" s="104">
        <v>1990</v>
      </c>
      <c r="E37" s="104" t="s">
        <v>78</v>
      </c>
      <c r="F37" s="95"/>
    </row>
    <row r="38" spans="1:6" ht="15" customHeight="1">
      <c r="A38" s="105"/>
      <c r="B38" s="108"/>
      <c r="C38" s="109"/>
      <c r="D38" s="104"/>
      <c r="E38" s="104"/>
      <c r="F38" s="95"/>
    </row>
    <row r="39" spans="1:6" ht="12.75" customHeight="1">
      <c r="A39" s="105" t="s">
        <v>42</v>
      </c>
      <c r="B39" s="108">
        <v>17</v>
      </c>
      <c r="C39" s="111" t="s">
        <v>79</v>
      </c>
      <c r="D39" s="104" t="s">
        <v>63</v>
      </c>
      <c r="E39" s="104" t="s">
        <v>80</v>
      </c>
      <c r="F39" s="95"/>
    </row>
    <row r="40" spans="1:6" ht="15" customHeight="1">
      <c r="A40" s="105"/>
      <c r="B40" s="108"/>
      <c r="C40" s="109"/>
      <c r="D40" s="104"/>
      <c r="E40" s="104"/>
      <c r="F40" s="95"/>
    </row>
    <row r="41" spans="1:6" ht="15.75" customHeight="1">
      <c r="A41" s="105" t="s">
        <v>43</v>
      </c>
      <c r="B41" s="108">
        <v>18</v>
      </c>
      <c r="C41" s="110" t="s">
        <v>81</v>
      </c>
      <c r="D41" s="104" t="s">
        <v>63</v>
      </c>
      <c r="E41" s="104" t="s">
        <v>61</v>
      </c>
      <c r="F41" s="95"/>
    </row>
    <row r="42" spans="1:6" ht="12.75" customHeight="1">
      <c r="A42" s="105"/>
      <c r="B42" s="108"/>
      <c r="C42" s="110"/>
      <c r="D42" s="104"/>
      <c r="E42" s="104"/>
      <c r="F42" s="95"/>
    </row>
    <row r="43" spans="1:6" ht="12.75" customHeight="1">
      <c r="A43" s="105"/>
      <c r="B43" s="108"/>
      <c r="C43" s="109"/>
      <c r="D43" s="104"/>
      <c r="E43" s="104"/>
      <c r="F43" s="95"/>
    </row>
    <row r="44" spans="1:6" ht="12.75" customHeight="1">
      <c r="A44" s="105"/>
      <c r="B44" s="108"/>
      <c r="C44" s="109"/>
      <c r="D44" s="104"/>
      <c r="E44" s="104"/>
      <c r="F44" s="95"/>
    </row>
    <row r="45" spans="1:6" ht="12.75" customHeight="1">
      <c r="A45" s="105"/>
      <c r="B45" s="108"/>
      <c r="C45" s="109"/>
      <c r="D45" s="104"/>
      <c r="E45" s="104"/>
      <c r="F45" s="95"/>
    </row>
    <row r="46" spans="1:6" ht="12.75" customHeight="1">
      <c r="A46" s="105"/>
      <c r="B46" s="108"/>
      <c r="C46" s="109"/>
      <c r="D46" s="104"/>
      <c r="E46" s="104"/>
      <c r="F46" s="95"/>
    </row>
    <row r="47" spans="1:6" ht="12.75" customHeight="1">
      <c r="A47" s="105"/>
      <c r="B47" s="108"/>
      <c r="C47" s="109"/>
      <c r="D47" s="104"/>
      <c r="E47" s="104"/>
      <c r="F47" s="95"/>
    </row>
    <row r="48" spans="1:6" ht="12.75" customHeight="1">
      <c r="A48" s="105"/>
      <c r="B48" s="108"/>
      <c r="C48" s="109"/>
      <c r="D48" s="104"/>
      <c r="E48" s="104"/>
      <c r="F48" s="95"/>
    </row>
    <row r="49" spans="1:6" ht="12.75" customHeight="1">
      <c r="A49" s="105"/>
      <c r="B49" s="108"/>
      <c r="C49" s="109"/>
      <c r="D49" s="104"/>
      <c r="E49" s="104"/>
      <c r="F49" s="95"/>
    </row>
    <row r="50" spans="1:6" ht="12.75" customHeight="1">
      <c r="A50" s="105"/>
      <c r="B50" s="108"/>
      <c r="C50" s="109"/>
      <c r="D50" s="104"/>
      <c r="E50" s="104"/>
      <c r="F50" s="95"/>
    </row>
    <row r="51" spans="1:6" ht="12.75" customHeight="1">
      <c r="A51" s="105"/>
      <c r="B51" s="108"/>
      <c r="C51" s="109"/>
      <c r="D51" s="104"/>
      <c r="E51" s="104"/>
      <c r="F51" s="95"/>
    </row>
    <row r="52" spans="1:6" ht="12.75" customHeight="1">
      <c r="A52" s="105"/>
      <c r="B52" s="108"/>
      <c r="C52" s="109"/>
      <c r="D52" s="104"/>
      <c r="E52" s="104"/>
      <c r="F52" s="95"/>
    </row>
    <row r="53" spans="1:6" ht="12.75" customHeight="1">
      <c r="A53" s="105"/>
      <c r="B53" s="108"/>
      <c r="C53" s="109"/>
      <c r="D53" s="104"/>
      <c r="E53" s="104"/>
      <c r="F53" s="95"/>
    </row>
    <row r="54" spans="1:6" ht="12.75" customHeight="1">
      <c r="A54" s="105"/>
      <c r="B54" s="108"/>
      <c r="C54" s="109"/>
      <c r="D54" s="104"/>
      <c r="E54" s="104"/>
      <c r="F54" s="95"/>
    </row>
    <row r="55" spans="1:6" ht="12.75" customHeight="1">
      <c r="A55" s="105"/>
      <c r="B55" s="108"/>
      <c r="C55" s="109"/>
      <c r="D55" s="104"/>
      <c r="E55" s="104"/>
      <c r="F55" s="95"/>
    </row>
    <row r="56" spans="1:6" ht="12.75" customHeight="1">
      <c r="A56" s="105"/>
      <c r="B56" s="108"/>
      <c r="C56" s="109"/>
      <c r="D56" s="104"/>
      <c r="E56" s="104"/>
      <c r="F56" s="95"/>
    </row>
    <row r="57" spans="1:6" ht="12.75" customHeight="1">
      <c r="A57" s="105"/>
      <c r="B57" s="108"/>
      <c r="C57" s="107"/>
      <c r="D57" s="105"/>
      <c r="E57" s="105"/>
      <c r="F57" s="95"/>
    </row>
    <row r="58" spans="1:6" ht="12.75" customHeight="1">
      <c r="A58" s="105"/>
      <c r="B58" s="108"/>
      <c r="C58" s="107"/>
      <c r="D58" s="105"/>
      <c r="E58" s="105"/>
      <c r="F58" s="95"/>
    </row>
    <row r="59" spans="1:6" ht="12.75" customHeight="1">
      <c r="A59" s="105"/>
      <c r="B59" s="108"/>
      <c r="C59" s="107"/>
      <c r="D59" s="105"/>
      <c r="E59" s="105"/>
      <c r="F59" s="95"/>
    </row>
    <row r="60" spans="1:6" ht="12.75" customHeight="1">
      <c r="A60" s="105"/>
      <c r="B60" s="108"/>
      <c r="C60" s="107"/>
      <c r="D60" s="105"/>
      <c r="E60" s="105"/>
      <c r="F60" s="95"/>
    </row>
    <row r="61" spans="1:6" ht="12.75" customHeight="1">
      <c r="A61" s="105"/>
      <c r="B61" s="108"/>
      <c r="C61" s="107"/>
      <c r="D61" s="105"/>
      <c r="E61" s="105"/>
      <c r="F61" s="95"/>
    </row>
    <row r="62" spans="1:6" ht="12.75" customHeight="1">
      <c r="A62" s="105"/>
      <c r="B62" s="108"/>
      <c r="C62" s="107"/>
      <c r="D62" s="105"/>
      <c r="E62" s="105"/>
      <c r="F62" s="95"/>
    </row>
    <row r="63" spans="1:6" ht="12.75" customHeight="1">
      <c r="A63" s="105"/>
      <c r="B63" s="108"/>
      <c r="C63" s="107"/>
      <c r="D63" s="105"/>
      <c r="E63" s="105"/>
      <c r="F63" s="95"/>
    </row>
    <row r="64" spans="1:6" ht="12.75" customHeight="1">
      <c r="A64" s="105"/>
      <c r="B64" s="108"/>
      <c r="C64" s="107"/>
      <c r="D64" s="105"/>
      <c r="E64" s="105"/>
      <c r="F64" s="95"/>
    </row>
    <row r="65" spans="1:6" ht="12.75" customHeight="1">
      <c r="A65" s="105"/>
      <c r="B65" s="108"/>
      <c r="C65" s="107"/>
      <c r="D65" s="105"/>
      <c r="E65" s="105"/>
      <c r="F65" s="95"/>
    </row>
    <row r="66" spans="1:6" ht="12.75" customHeight="1">
      <c r="A66" s="105"/>
      <c r="B66" s="108"/>
      <c r="C66" s="107"/>
      <c r="D66" s="105"/>
      <c r="E66" s="105"/>
      <c r="F66" s="95"/>
    </row>
    <row r="67" spans="1:6" ht="12.75" customHeight="1">
      <c r="A67" s="105"/>
      <c r="B67" s="108"/>
      <c r="C67" s="107"/>
      <c r="D67" s="105"/>
      <c r="E67" s="105"/>
      <c r="F67" s="95"/>
    </row>
    <row r="68" spans="1:6" ht="12.75" customHeight="1">
      <c r="A68" s="105"/>
      <c r="B68" s="108"/>
      <c r="C68" s="107"/>
      <c r="D68" s="105"/>
      <c r="E68" s="105"/>
      <c r="F68" s="95"/>
    </row>
    <row r="69" spans="1:6" ht="12.75" customHeight="1">
      <c r="A69" s="105"/>
      <c r="B69" s="108"/>
      <c r="C69" s="107"/>
      <c r="D69" s="105"/>
      <c r="E69" s="105"/>
      <c r="F69" s="95"/>
    </row>
    <row r="70" spans="1:6" ht="12.75" customHeight="1">
      <c r="A70" s="105"/>
      <c r="B70" s="108"/>
      <c r="C70" s="107"/>
      <c r="D70" s="105"/>
      <c r="E70" s="105"/>
      <c r="F70" s="95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2.75">
      <c r="E85" s="31"/>
    </row>
    <row r="86" ht="12.75">
      <c r="E86" s="31"/>
    </row>
    <row r="87" ht="12.75">
      <c r="E87" s="31"/>
    </row>
    <row r="88" ht="12.75">
      <c r="E88" s="31"/>
    </row>
    <row r="89" ht="12.75">
      <c r="E89" s="31"/>
    </row>
    <row r="90" ht="12.75">
      <c r="E90" s="31"/>
    </row>
    <row r="91" ht="12.75">
      <c r="E91" s="31"/>
    </row>
    <row r="92" ht="12.75">
      <c r="E92" s="31"/>
    </row>
    <row r="93" ht="12.75">
      <c r="E93" s="31"/>
    </row>
    <row r="94" ht="12.75">
      <c r="E94" s="31"/>
    </row>
    <row r="95" ht="12.75">
      <c r="E95" s="31"/>
    </row>
    <row r="96" ht="12.75">
      <c r="E96" s="31"/>
    </row>
  </sheetData>
  <sheetProtection/>
  <mergeCells count="202">
    <mergeCell ref="E33:E34"/>
    <mergeCell ref="F31:F32"/>
    <mergeCell ref="E27:E28"/>
    <mergeCell ref="C27:C28"/>
    <mergeCell ref="D27:D28"/>
    <mergeCell ref="D31:D32"/>
    <mergeCell ref="D33:D34"/>
    <mergeCell ref="E31:E32"/>
    <mergeCell ref="F27:F28"/>
    <mergeCell ref="F29:F30"/>
    <mergeCell ref="E21:E22"/>
    <mergeCell ref="C29:C30"/>
    <mergeCell ref="D29:D30"/>
    <mergeCell ref="C23:C24"/>
    <mergeCell ref="D23:D24"/>
    <mergeCell ref="E29:E30"/>
    <mergeCell ref="C25:C26"/>
    <mergeCell ref="D25:D26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A25:A26"/>
    <mergeCell ref="B25:B26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E19:E20"/>
    <mergeCell ref="A17:A18"/>
    <mergeCell ref="B17:B18"/>
    <mergeCell ref="A19:A20"/>
    <mergeCell ref="B19:B20"/>
    <mergeCell ref="C19:C20"/>
    <mergeCell ref="A9:A10"/>
    <mergeCell ref="B9:B10"/>
    <mergeCell ref="C9:C10"/>
    <mergeCell ref="D19:D20"/>
    <mergeCell ref="C17:C18"/>
    <mergeCell ref="D17:D18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B11:B12"/>
    <mergeCell ref="C11:C12"/>
    <mergeCell ref="A11:A12"/>
    <mergeCell ref="E13:E14"/>
    <mergeCell ref="D11:D12"/>
    <mergeCell ref="C7:C8"/>
    <mergeCell ref="D7:D8"/>
    <mergeCell ref="E9:E10"/>
    <mergeCell ref="D9:D10"/>
    <mergeCell ref="C35:C36"/>
    <mergeCell ref="D35:D36"/>
    <mergeCell ref="E35:E36"/>
    <mergeCell ref="E15:E16"/>
    <mergeCell ref="E11:E12"/>
    <mergeCell ref="E17:E18"/>
    <mergeCell ref="C37:C38"/>
    <mergeCell ref="D37:D38"/>
    <mergeCell ref="E37:E38"/>
    <mergeCell ref="F37:F38"/>
    <mergeCell ref="C39:C40"/>
    <mergeCell ref="D39:D40"/>
    <mergeCell ref="E39:E40"/>
    <mergeCell ref="F39:F40"/>
    <mergeCell ref="D45:D46"/>
    <mergeCell ref="C41:C42"/>
    <mergeCell ref="D41:D42"/>
    <mergeCell ref="E41:E42"/>
    <mergeCell ref="F41:F42"/>
    <mergeCell ref="B35:B36"/>
    <mergeCell ref="B37:B38"/>
    <mergeCell ref="B39:B40"/>
    <mergeCell ref="B41:B42"/>
    <mergeCell ref="F35:F36"/>
    <mergeCell ref="B43:B44"/>
    <mergeCell ref="C43:C44"/>
    <mergeCell ref="D43:D44"/>
    <mergeCell ref="F43:F44"/>
    <mergeCell ref="F45:F46"/>
    <mergeCell ref="A35:A36"/>
    <mergeCell ref="A37:A38"/>
    <mergeCell ref="A39:A40"/>
    <mergeCell ref="A41:A42"/>
    <mergeCell ref="C45:C46"/>
    <mergeCell ref="A47:A48"/>
    <mergeCell ref="B47:B48"/>
    <mergeCell ref="C47:C48"/>
    <mergeCell ref="D47:D48"/>
    <mergeCell ref="E47:E48"/>
    <mergeCell ref="E43:E44"/>
    <mergeCell ref="A45:A46"/>
    <mergeCell ref="B45:B46"/>
    <mergeCell ref="E45:E46"/>
    <mergeCell ref="A43:A44"/>
    <mergeCell ref="A49:A50"/>
    <mergeCell ref="B49:B50"/>
    <mergeCell ref="C49:C50"/>
    <mergeCell ref="D49:D50"/>
    <mergeCell ref="A51:A52"/>
    <mergeCell ref="B51:B52"/>
    <mergeCell ref="C51:C52"/>
    <mergeCell ref="D51:D52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F57:F58"/>
    <mergeCell ref="E59:E60"/>
    <mergeCell ref="E61:E62"/>
    <mergeCell ref="F59:F60"/>
    <mergeCell ref="F61:F62"/>
    <mergeCell ref="B63:B64"/>
    <mergeCell ref="C63:C64"/>
    <mergeCell ref="D63:D64"/>
    <mergeCell ref="C61:C62"/>
    <mergeCell ref="D61:D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6">
      <selection activeCell="G15" sqref="G15:G1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9" t="str">
        <f>'пр.хода'!N74</f>
        <v>Contest for 3 place</v>
      </c>
      <c r="B1" s="119"/>
      <c r="C1" s="119"/>
      <c r="D1" s="29"/>
      <c r="F1" s="120" t="str">
        <f>HYPERLINK('пр.взв.'!A4)</f>
        <v>Weight category 62 kg </v>
      </c>
      <c r="G1" s="120"/>
      <c r="H1" s="120"/>
    </row>
    <row r="2" spans="1:10" ht="15" customHeight="1">
      <c r="A2" s="115" t="s">
        <v>9</v>
      </c>
      <c r="B2" s="115" t="s">
        <v>1</v>
      </c>
      <c r="C2" s="115" t="s">
        <v>2</v>
      </c>
      <c r="D2" s="115" t="s">
        <v>3</v>
      </c>
      <c r="E2" s="115" t="s">
        <v>10</v>
      </c>
      <c r="F2" s="115" t="s">
        <v>11</v>
      </c>
      <c r="G2" s="115" t="s">
        <v>12</v>
      </c>
      <c r="H2" s="115" t="s">
        <v>13</v>
      </c>
      <c r="I2" s="115" t="s">
        <v>14</v>
      </c>
      <c r="J2" s="115" t="s">
        <v>15</v>
      </c>
    </row>
    <row r="3" spans="1:10" ht="16.5" customHeight="1" thickBot="1">
      <c r="A3" s="116" t="s">
        <v>9</v>
      </c>
      <c r="B3" s="116" t="s">
        <v>1</v>
      </c>
      <c r="C3" s="116" t="s">
        <v>2</v>
      </c>
      <c r="D3" s="116" t="s">
        <v>3</v>
      </c>
      <c r="E3" s="116" t="s">
        <v>10</v>
      </c>
      <c r="F3" s="116" t="s">
        <v>11</v>
      </c>
      <c r="G3" s="116" t="s">
        <v>12</v>
      </c>
      <c r="H3" s="116" t="s">
        <v>13</v>
      </c>
      <c r="I3" s="116" t="s">
        <v>14</v>
      </c>
      <c r="J3" s="116" t="s">
        <v>15</v>
      </c>
    </row>
    <row r="4" spans="1:10" ht="19.5" customHeight="1">
      <c r="A4" s="128" t="s">
        <v>18</v>
      </c>
      <c r="B4" s="122">
        <v>9</v>
      </c>
      <c r="C4" s="124" t="str">
        <f>VLOOKUP(B4,'пр.взв.'!B7:E70,2,FALSE)</f>
        <v>SERGEEV VITALIY</v>
      </c>
      <c r="D4" s="117" t="str">
        <f>VLOOKUP(B4,'пр.взв.'!B7:E70,3,FALSE)</f>
        <v>1983 zms</v>
      </c>
      <c r="E4" s="117" t="str">
        <f>VLOOKUP(B4,'пр.взв.'!B7:E70,4,FALSE)</f>
        <v>RUS</v>
      </c>
      <c r="F4" s="125"/>
      <c r="G4" s="138"/>
      <c r="H4" s="140"/>
      <c r="I4" s="131"/>
      <c r="J4" s="133" t="s">
        <v>17</v>
      </c>
    </row>
    <row r="5" spans="1:10" ht="19.5" customHeight="1">
      <c r="A5" s="129"/>
      <c r="B5" s="123"/>
      <c r="C5" s="123"/>
      <c r="D5" s="118"/>
      <c r="E5" s="118"/>
      <c r="F5" s="137"/>
      <c r="G5" s="139"/>
      <c r="H5" s="141"/>
      <c r="I5" s="132"/>
      <c r="J5" s="134"/>
    </row>
    <row r="6" spans="1:10" ht="19.5" customHeight="1">
      <c r="A6" s="121" t="s">
        <v>19</v>
      </c>
      <c r="B6" s="122">
        <v>14</v>
      </c>
      <c r="C6" s="124" t="str">
        <f>VLOOKUP(B6,'пр.взв.'!B7:E70,2,FALSE)</f>
        <v>BALYKOV VLADIMIR</v>
      </c>
      <c r="D6" s="117" t="str">
        <f>VLOOKUP(B6,'пр.взв.'!B7:E70,3,FALSE)</f>
        <v>1991 ms</v>
      </c>
      <c r="E6" s="117" t="str">
        <f>VLOOKUP(B6,'пр.взв.'!B7:E70,4,FALSE)</f>
        <v>RUS</v>
      </c>
      <c r="F6" s="125"/>
      <c r="G6" s="140"/>
      <c r="H6" s="140"/>
      <c r="I6" s="131"/>
      <c r="J6" s="134"/>
    </row>
    <row r="7" spans="1:10" ht="19.5" customHeight="1">
      <c r="A7" s="121"/>
      <c r="B7" s="123"/>
      <c r="C7" s="123"/>
      <c r="D7" s="118"/>
      <c r="E7" s="118"/>
      <c r="F7" s="126"/>
      <c r="G7" s="141"/>
      <c r="H7" s="141"/>
      <c r="I7" s="132"/>
      <c r="J7" s="135"/>
    </row>
    <row r="8" spans="1:10" ht="19.5" customHeight="1">
      <c r="A8" s="49"/>
      <c r="B8" s="50"/>
      <c r="C8" s="51"/>
      <c r="D8" s="51"/>
      <c r="E8" s="51"/>
      <c r="F8" s="28"/>
      <c r="G8" s="50"/>
      <c r="H8" s="50"/>
      <c r="I8" s="52"/>
      <c r="J8" s="53"/>
    </row>
    <row r="9" spans="1:10" ht="19.5" customHeight="1">
      <c r="A9" s="49"/>
      <c r="B9" s="59"/>
      <c r="C9" s="51"/>
      <c r="D9" s="51"/>
      <c r="E9" s="51"/>
      <c r="F9" s="28"/>
      <c r="G9" s="50"/>
      <c r="H9" s="50"/>
      <c r="I9" s="52"/>
      <c r="J9" s="53"/>
    </row>
    <row r="10" spans="1:8" ht="25.5" customHeight="1" thickBot="1">
      <c r="A10" s="54"/>
      <c r="B10" s="54"/>
      <c r="C10" s="55" t="s">
        <v>16</v>
      </c>
      <c r="E10" s="27"/>
      <c r="F10" s="120" t="str">
        <f>HYPERLINK('пр.взв.'!A4)</f>
        <v>Weight category 62 kg </v>
      </c>
      <c r="G10" s="120"/>
      <c r="H10" s="120"/>
    </row>
    <row r="11" spans="1:10" ht="12.75">
      <c r="A11" s="115" t="s">
        <v>9</v>
      </c>
      <c r="B11" s="115" t="s">
        <v>1</v>
      </c>
      <c r="C11" s="115" t="s">
        <v>2</v>
      </c>
      <c r="D11" s="115" t="s">
        <v>3</v>
      </c>
      <c r="E11" s="115" t="s">
        <v>10</v>
      </c>
      <c r="F11" s="115" t="s">
        <v>11</v>
      </c>
      <c r="G11" s="115" t="s">
        <v>12</v>
      </c>
      <c r="H11" s="115" t="s">
        <v>13</v>
      </c>
      <c r="I11" s="115" t="s">
        <v>14</v>
      </c>
      <c r="J11" s="115" t="s">
        <v>15</v>
      </c>
    </row>
    <row r="12" spans="1:10" ht="24" customHeight="1" thickBot="1">
      <c r="A12" s="116" t="s">
        <v>9</v>
      </c>
      <c r="B12" s="116" t="s">
        <v>1</v>
      </c>
      <c r="C12" s="116" t="s">
        <v>2</v>
      </c>
      <c r="D12" s="116" t="s">
        <v>3</v>
      </c>
      <c r="E12" s="116" t="s">
        <v>10</v>
      </c>
      <c r="F12" s="116" t="s">
        <v>11</v>
      </c>
      <c r="G12" s="116" t="s">
        <v>12</v>
      </c>
      <c r="H12" s="116" t="s">
        <v>13</v>
      </c>
      <c r="I12" s="116" t="s">
        <v>14</v>
      </c>
      <c r="J12" s="116" t="s">
        <v>15</v>
      </c>
    </row>
    <row r="13" spans="1:10" ht="20.25" customHeight="1">
      <c r="A13" s="128" t="s">
        <v>18</v>
      </c>
      <c r="B13" s="122">
        <v>3</v>
      </c>
      <c r="C13" s="124" t="str">
        <f>'пр.взв.'!C11</f>
        <v>MUDRANOV ASLAN</v>
      </c>
      <c r="D13" s="124" t="str">
        <f>'пр.взв.'!D11</f>
        <v>1987 ms</v>
      </c>
      <c r="E13" s="124" t="str">
        <f>'пр.взв.'!E11</f>
        <v>RUS</v>
      </c>
      <c r="F13" s="136"/>
      <c r="G13" s="95"/>
      <c r="H13" s="127"/>
      <c r="I13" s="142"/>
      <c r="J13" s="133" t="s">
        <v>17</v>
      </c>
    </row>
    <row r="14" spans="1:10" ht="20.25" customHeight="1">
      <c r="A14" s="129"/>
      <c r="B14" s="130"/>
      <c r="C14" s="124"/>
      <c r="D14" s="124"/>
      <c r="E14" s="124"/>
      <c r="F14" s="136"/>
      <c r="G14" s="95"/>
      <c r="H14" s="127"/>
      <c r="I14" s="142"/>
      <c r="J14" s="134"/>
    </row>
    <row r="15" spans="1:10" ht="20.25" customHeight="1">
      <c r="A15" s="121" t="s">
        <v>19</v>
      </c>
      <c r="B15" s="122">
        <v>4</v>
      </c>
      <c r="C15" s="124" t="str">
        <f>VLOOKUP(B15,'пр.взв.'!B7:E70,2,FALSE)</f>
        <v>MATSKOV VLADISLAV</v>
      </c>
      <c r="D15" s="117" t="str">
        <f>VLOOKUP(B15,'пр.взв.'!B7:E70,3,FALSE)</f>
        <v>1988 msic</v>
      </c>
      <c r="E15" s="117" t="str">
        <f>VLOOKUP(B15,'пр.взв.'!B7:E70,4,FALSE)</f>
        <v>RUS</v>
      </c>
      <c r="F15" s="136"/>
      <c r="G15" s="127"/>
      <c r="H15" s="127"/>
      <c r="I15" s="142"/>
      <c r="J15" s="134"/>
    </row>
    <row r="16" spans="1:10" ht="20.25" customHeight="1">
      <c r="A16" s="121"/>
      <c r="B16" s="130"/>
      <c r="C16" s="124"/>
      <c r="D16" s="117"/>
      <c r="E16" s="117"/>
      <c r="F16" s="136"/>
      <c r="G16" s="127"/>
      <c r="H16" s="127"/>
      <c r="I16" s="142"/>
      <c r="J16" s="135"/>
    </row>
    <row r="17" ht="19.5" customHeight="1"/>
    <row r="18" ht="19.5" customHeight="1"/>
    <row r="19" spans="1:7" ht="19.5" customHeight="1">
      <c r="A19" s="13" t="str">
        <f>'[2]реквизиты'!$A$8</f>
        <v>Chief referee</v>
      </c>
      <c r="B19" s="17"/>
      <c r="C19" s="17"/>
      <c r="D19" s="17"/>
      <c r="E19" s="6"/>
      <c r="F19" s="30" t="str">
        <f>'[2]реквизиты'!$G$8</f>
        <v>R. Baboyan</v>
      </c>
      <c r="G19" s="15" t="str">
        <f>HYPERLINK('[1]реквизиты'!$G$9)</f>
        <v>/RUS/</v>
      </c>
    </row>
    <row r="20" spans="1:7" ht="19.5" customHeight="1">
      <c r="A20" s="17"/>
      <c r="B20" s="17"/>
      <c r="C20" s="17"/>
      <c r="D20" s="18"/>
      <c r="E20" s="9"/>
      <c r="F20" s="31"/>
      <c r="G20" s="7"/>
    </row>
    <row r="21" spans="1:7" ht="12.75">
      <c r="A21" s="14" t="str">
        <f>'[2]реквизиты'!$A$10</f>
        <v>Chief  secretary</v>
      </c>
      <c r="C21" s="17"/>
      <c r="D21" s="19"/>
      <c r="E21" s="32"/>
      <c r="F21" s="30" t="str">
        <f>'[2]реквизиты'!$G$10</f>
        <v>R. Zakirov</v>
      </c>
      <c r="G21" s="16" t="str">
        <f>HYPERLINK('[1]реквизиты'!$G$11)</f>
        <v>/RUS/</v>
      </c>
    </row>
    <row r="22" spans="1:10" ht="12.75">
      <c r="A22" s="56"/>
      <c r="B22" s="56"/>
      <c r="C22" s="56"/>
      <c r="D22" s="56"/>
      <c r="E22" s="56"/>
      <c r="F22" s="56"/>
      <c r="G22" s="56"/>
      <c r="H22" s="56"/>
      <c r="I22" s="57"/>
      <c r="J22" s="57"/>
    </row>
    <row r="23" spans="1:9" ht="12.75">
      <c r="A23" s="13"/>
      <c r="B23" s="17"/>
      <c r="C23" s="17"/>
      <c r="D23" s="17"/>
      <c r="E23" s="7"/>
      <c r="F23" s="30"/>
      <c r="G23" s="15"/>
      <c r="H23" s="7"/>
      <c r="I23" s="7"/>
    </row>
    <row r="24" spans="1:9" ht="12.75">
      <c r="A24" s="17"/>
      <c r="B24" s="17"/>
      <c r="C24" s="17"/>
      <c r="D24" s="17"/>
      <c r="E24" s="7"/>
      <c r="F24" s="58"/>
      <c r="G24" s="7"/>
      <c r="H24" s="7"/>
      <c r="I24" s="7"/>
    </row>
    <row r="25" spans="1:9" ht="12.75">
      <c r="A25" s="14"/>
      <c r="B25" s="7"/>
      <c r="C25" s="17"/>
      <c r="D25" s="17"/>
      <c r="E25" s="14"/>
      <c r="F25" s="30"/>
      <c r="G25" s="15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mergeCells count="61">
    <mergeCell ref="A15:A16"/>
    <mergeCell ref="B15:B16"/>
    <mergeCell ref="C15:C16"/>
    <mergeCell ref="H11:H12"/>
    <mergeCell ref="I13:I14"/>
    <mergeCell ref="E11:E12"/>
    <mergeCell ref="I11:I12"/>
    <mergeCell ref="A11:A12"/>
    <mergeCell ref="B11:B12"/>
    <mergeCell ref="C11:C12"/>
    <mergeCell ref="F11:F12"/>
    <mergeCell ref="I15:I16"/>
    <mergeCell ref="F13:F14"/>
    <mergeCell ref="D11:D12"/>
    <mergeCell ref="G13:G14"/>
    <mergeCell ref="D15:D16"/>
    <mergeCell ref="I2:I3"/>
    <mergeCell ref="J2:J3"/>
    <mergeCell ref="G4:G5"/>
    <mergeCell ref="J13:J16"/>
    <mergeCell ref="H4:H5"/>
    <mergeCell ref="G11:G12"/>
    <mergeCell ref="J11:J12"/>
    <mergeCell ref="G6:G7"/>
    <mergeCell ref="H6:H7"/>
    <mergeCell ref="A4:A5"/>
    <mergeCell ref="B4:B5"/>
    <mergeCell ref="C4:C5"/>
    <mergeCell ref="D4:D5"/>
    <mergeCell ref="E4:E5"/>
    <mergeCell ref="F4:F5"/>
    <mergeCell ref="C2:C3"/>
    <mergeCell ref="I4:I5"/>
    <mergeCell ref="J4:J7"/>
    <mergeCell ref="I6:I7"/>
    <mergeCell ref="E15:E16"/>
    <mergeCell ref="F15:F16"/>
    <mergeCell ref="G15:G16"/>
    <mergeCell ref="H15:H16"/>
    <mergeCell ref="F10:H10"/>
    <mergeCell ref="E6:E7"/>
    <mergeCell ref="A6:A7"/>
    <mergeCell ref="B6:B7"/>
    <mergeCell ref="C6:C7"/>
    <mergeCell ref="E13:E14"/>
    <mergeCell ref="F6:F7"/>
    <mergeCell ref="H13:H14"/>
    <mergeCell ref="A13:A14"/>
    <mergeCell ref="B13:B14"/>
    <mergeCell ref="C13:C14"/>
    <mergeCell ref="D13:D14"/>
    <mergeCell ref="D2:D3"/>
    <mergeCell ref="D6:D7"/>
    <mergeCell ref="A1:C1"/>
    <mergeCell ref="E2:E3"/>
    <mergeCell ref="F2:F3"/>
    <mergeCell ref="F1:H1"/>
    <mergeCell ref="G2:G3"/>
    <mergeCell ref="H2:H3"/>
    <mergeCell ref="A2:A3"/>
    <mergeCell ref="B2:B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E1">
      <selection activeCell="H37" sqref="H1:N3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82" t="str">
        <f>'пр.взв.'!A3</f>
        <v>Stage of Sambo World  Cups -  A.A. Harlampiev Memorial (M)</v>
      </c>
      <c r="B1" s="182"/>
      <c r="C1" s="182"/>
      <c r="D1" s="182"/>
      <c r="E1" s="182"/>
      <c r="F1" s="182"/>
      <c r="G1" s="182"/>
      <c r="H1" s="182" t="str">
        <f>A1</f>
        <v>Stage of Sambo World  Cups -  A.A. Harlampiev Memorial (M)</v>
      </c>
      <c r="I1" s="182"/>
      <c r="J1" s="182"/>
      <c r="K1" s="182"/>
      <c r="L1" s="182"/>
      <c r="M1" s="182"/>
      <c r="N1" s="182"/>
      <c r="O1" s="39"/>
      <c r="P1" s="39"/>
      <c r="Q1" s="39"/>
      <c r="R1" s="39"/>
      <c r="S1" s="39"/>
      <c r="T1" s="39"/>
      <c r="U1" s="39"/>
    </row>
    <row r="2" spans="1:21" ht="15" customHeight="1">
      <c r="A2" s="183" t="str">
        <f>'пр.хода'!D3</f>
        <v>Mart  24 -27.2011            Moscow (Russia)     </v>
      </c>
      <c r="B2" s="183"/>
      <c r="C2" s="183"/>
      <c r="D2" s="183"/>
      <c r="E2" s="183"/>
      <c r="F2" s="183"/>
      <c r="G2" s="183"/>
      <c r="H2" s="183" t="str">
        <f>A2</f>
        <v>Mart  24 -27.2011            Moscow (Russia)     </v>
      </c>
      <c r="I2" s="183"/>
      <c r="J2" s="183"/>
      <c r="K2" s="183"/>
      <c r="L2" s="183"/>
      <c r="M2" s="183"/>
      <c r="N2" s="183"/>
      <c r="O2" s="40"/>
      <c r="P2" s="40"/>
      <c r="Q2" s="40"/>
      <c r="R2" s="40"/>
      <c r="S2" s="40"/>
      <c r="T2" s="40"/>
      <c r="U2" s="40"/>
    </row>
    <row r="3" spans="1:21" ht="15" customHeight="1">
      <c r="A3" s="180" t="str">
        <f>'пр.взв.'!A4</f>
        <v>Weight category 62 kg </v>
      </c>
      <c r="B3" s="180"/>
      <c r="C3" s="180"/>
      <c r="D3" s="180"/>
      <c r="E3" s="180"/>
      <c r="F3" s="180"/>
      <c r="G3" s="180"/>
      <c r="H3" s="180" t="str">
        <f>'пр.взв.'!A4</f>
        <v>Weight category 62 kg </v>
      </c>
      <c r="I3" s="180"/>
      <c r="J3" s="180"/>
      <c r="K3" s="180"/>
      <c r="L3" s="180"/>
      <c r="M3" s="180"/>
      <c r="N3" s="180"/>
      <c r="O3" s="35"/>
      <c r="P3" s="35"/>
      <c r="Q3" s="35"/>
      <c r="R3" s="35"/>
      <c r="S3" s="35"/>
      <c r="T3" s="35"/>
      <c r="U3" s="35"/>
    </row>
    <row r="4" spans="1:8" ht="16.5" thickBot="1">
      <c r="A4" s="181" t="s">
        <v>20</v>
      </c>
      <c r="B4" s="181"/>
      <c r="H4" s="20" t="s">
        <v>19</v>
      </c>
    </row>
    <row r="5" spans="1:12" ht="12.75" customHeight="1">
      <c r="A5" s="159">
        <v>1</v>
      </c>
      <c r="B5" s="153" t="str">
        <f>VLOOKUP(A5,'пр.взв.'!B2:E65,2,FALSE)</f>
        <v>CHUNGIL JEON</v>
      </c>
      <c r="C5" s="155">
        <f>VLOOKUP(A5,'пр.взв.'!B2:E65,3,FALSE)</f>
        <v>1982</v>
      </c>
      <c r="D5" s="157" t="str">
        <f>VLOOKUP(A5,'пр.взв.'!B2:E65,4,FALSE)</f>
        <v>KOR</v>
      </c>
      <c r="E5" s="60"/>
      <c r="F5" s="76"/>
      <c r="G5" s="8"/>
      <c r="H5" s="161">
        <v>2</v>
      </c>
      <c r="I5" s="153" t="str">
        <f>VLOOKUP(H5,'пр.взв.'!B7:E70,2,FALSE)</f>
        <v>SAAKYAN VITALIY</v>
      </c>
      <c r="J5" s="155" t="str">
        <f>VLOOKUP(H5,'пр.взв.'!B2:E70,3,FALSE)</f>
        <v>1987 msic</v>
      </c>
      <c r="K5" s="157" t="str">
        <f>VLOOKUP(H5,'пр.взв.'!B2:E70,4,FALSE)</f>
        <v>RUS</v>
      </c>
      <c r="L5" s="60"/>
    </row>
    <row r="6" spans="1:12" ht="15.75">
      <c r="A6" s="160"/>
      <c r="B6" s="154"/>
      <c r="C6" s="156"/>
      <c r="D6" s="158"/>
      <c r="E6" s="64" t="s">
        <v>83</v>
      </c>
      <c r="F6" s="77"/>
      <c r="G6" s="4"/>
      <c r="H6" s="162"/>
      <c r="I6" s="154"/>
      <c r="J6" s="156"/>
      <c r="K6" s="158"/>
      <c r="L6" s="60">
        <v>2</v>
      </c>
    </row>
    <row r="7" spans="1:13" ht="15.75">
      <c r="A7" s="160">
        <v>17</v>
      </c>
      <c r="B7" s="167" t="str">
        <f>VLOOKUP(A7,'пр.взв.'!B4:E67,2,FALSE)</f>
        <v>ZHARKYNBAI UULU ELDIYAR</v>
      </c>
      <c r="C7" s="168" t="str">
        <f>VLOOKUP(A7,'пр.взв.'!B2:E65,3,FALSE)</f>
        <v>1990 ms</v>
      </c>
      <c r="D7" s="169" t="str">
        <f>VLOOKUP(A7,'пр.взв.'!B2:E65,4,FALSE)</f>
        <v>KGZ</v>
      </c>
      <c r="E7" s="65"/>
      <c r="F7" s="77"/>
      <c r="G7" s="2"/>
      <c r="H7" s="151">
        <v>18</v>
      </c>
      <c r="I7" s="143" t="str">
        <f>VLOOKUP(H7,'пр.взв.'!B7:E70,2,FALSE)</f>
        <v>MOVLAMOV RAUF</v>
      </c>
      <c r="J7" s="145" t="str">
        <f>VLOOKUP(H7,'пр.взв.'!B2:E70,3,FALSE)</f>
        <v>1990 ms</v>
      </c>
      <c r="K7" s="147" t="str">
        <f>VLOOKUP(H7,'пр.взв.'!B2:E70,4,FALSE)</f>
        <v>AZE</v>
      </c>
      <c r="L7" s="61"/>
      <c r="M7" s="85"/>
    </row>
    <row r="8" spans="1:13" ht="16.5" thickBot="1">
      <c r="A8" s="179"/>
      <c r="B8" s="154"/>
      <c r="C8" s="156"/>
      <c r="D8" s="158"/>
      <c r="E8" s="66"/>
      <c r="F8" s="78"/>
      <c r="G8" s="2"/>
      <c r="H8" s="166"/>
      <c r="I8" s="163"/>
      <c r="J8" s="164"/>
      <c r="K8" s="165"/>
      <c r="L8" s="62"/>
      <c r="M8" s="85"/>
    </row>
    <row r="9" spans="1:13" ht="15.75">
      <c r="A9" s="159">
        <v>9</v>
      </c>
      <c r="B9" s="153" t="str">
        <f>VLOOKUP(A9,'пр.взв.'!B2:E65,2,FALSE)</f>
        <v>SERGEEV VITALIY</v>
      </c>
      <c r="C9" s="155" t="str">
        <f>VLOOKUP(A9,'пр.взв.'!B2:E65,3,FALSE)</f>
        <v>1983 zms</v>
      </c>
      <c r="D9" s="157" t="str">
        <f>VLOOKUP(A9,'пр.взв.'!B2:E65,4,FALSE)</f>
        <v>RUS</v>
      </c>
      <c r="E9" s="66"/>
      <c r="F9" s="79"/>
      <c r="G9" s="2"/>
      <c r="H9" s="161">
        <v>10</v>
      </c>
      <c r="I9" s="153" t="str">
        <f>VLOOKUP(H9,'пр.взв.'!B7:E70,2,FALSE)</f>
        <v>KHALILOV DZHAMSHED</v>
      </c>
      <c r="J9" s="155" t="str">
        <f>VLOOKUP(H9,'пр.взв.'!B2:E70,3,FALSE)</f>
        <v>1987 ms</v>
      </c>
      <c r="K9" s="157" t="str">
        <f>VLOOKUP(H9,'пр.взв.'!B2:E70,4,FALSE)</f>
        <v>TJK</v>
      </c>
      <c r="L9" s="62"/>
      <c r="M9" s="86"/>
    </row>
    <row r="10" spans="1:13" ht="15.75">
      <c r="A10" s="160"/>
      <c r="B10" s="154"/>
      <c r="C10" s="156"/>
      <c r="D10" s="158"/>
      <c r="E10" s="67">
        <v>9</v>
      </c>
      <c r="F10" s="80"/>
      <c r="G10" s="2"/>
      <c r="H10" s="162"/>
      <c r="I10" s="154"/>
      <c r="J10" s="156"/>
      <c r="K10" s="158"/>
      <c r="L10" s="63">
        <v>10</v>
      </c>
      <c r="M10" s="87"/>
    </row>
    <row r="11" spans="1:13" ht="15.75">
      <c r="A11" s="171">
        <v>25</v>
      </c>
      <c r="B11" s="173" t="e">
        <f>VLOOKUP(A11,'пр.взв.'!B2:E65,2,FALSE)</f>
        <v>#N/A</v>
      </c>
      <c r="C11" s="175" t="e">
        <f>VLOOKUP(A11,'пр.взв.'!B2:E65,3,FALSE)</f>
        <v>#N/A</v>
      </c>
      <c r="D11" s="177" t="e">
        <f>VLOOKUP(A11,'пр.взв.'!B2:E65,4,FALSE)</f>
        <v>#N/A</v>
      </c>
      <c r="E11" s="64"/>
      <c r="F11" s="80"/>
      <c r="G11" s="2"/>
      <c r="H11" s="151">
        <v>26</v>
      </c>
      <c r="I11" s="143" t="e">
        <f>VLOOKUP(H11,'пр.взв.'!B7:E70,2,FALSE)</f>
        <v>#N/A</v>
      </c>
      <c r="J11" s="145" t="e">
        <f>VLOOKUP(H11,'пр.взв.'!B2:E70,3,FALSE)</f>
        <v>#N/A</v>
      </c>
      <c r="K11" s="147" t="e">
        <f>VLOOKUP(H11,'пр.взв.'!B2:E70,4,FALSE)</f>
        <v>#N/A</v>
      </c>
      <c r="L11" s="60"/>
      <c r="M11" s="88"/>
    </row>
    <row r="12" spans="1:13" ht="16.5" thickBot="1">
      <c r="A12" s="172"/>
      <c r="B12" s="174"/>
      <c r="C12" s="176"/>
      <c r="D12" s="178"/>
      <c r="E12" s="64"/>
      <c r="F12" s="80"/>
      <c r="G12" s="3"/>
      <c r="H12" s="166"/>
      <c r="I12" s="163"/>
      <c r="J12" s="164"/>
      <c r="K12" s="165"/>
      <c r="L12" s="60"/>
      <c r="M12" s="88"/>
    </row>
    <row r="13" spans="1:14" ht="15.75">
      <c r="A13" s="159">
        <v>5</v>
      </c>
      <c r="B13" s="153" t="str">
        <f>VLOOKUP(A13,'пр.взв.'!B2:E65,2,FALSE)</f>
        <v>ABBASOV YASHAR</v>
      </c>
      <c r="C13" s="155" t="str">
        <f>VLOOKUP(A13,'пр.взв.'!B2:E65,3,FALSE)</f>
        <v>1989 ms</v>
      </c>
      <c r="D13" s="157" t="str">
        <f>VLOOKUP(A13,'пр.взв.'!B2:E65,4,FALSE)</f>
        <v>AZE</v>
      </c>
      <c r="E13" s="64"/>
      <c r="F13" s="80"/>
      <c r="G13" s="5"/>
      <c r="H13" s="161">
        <v>6</v>
      </c>
      <c r="I13" s="153" t="str">
        <f>VLOOKUP(H13,'пр.взв.'!B7:E70,2,FALSE)</f>
        <v>MAMMADOV VUGAR</v>
      </c>
      <c r="J13" s="155" t="str">
        <f>VLOOKUP(H13,'пр.взв.'!B2:E70,3,FALSE)</f>
        <v>1990 ms</v>
      </c>
      <c r="K13" s="157" t="str">
        <f>VLOOKUP(H13,'пр.взв.'!B2:E70,4,FALSE)</f>
        <v>AZE</v>
      </c>
      <c r="L13" s="60">
        <v>6</v>
      </c>
      <c r="M13" s="88"/>
      <c r="N13" s="24"/>
    </row>
    <row r="14" spans="1:14" ht="15.75">
      <c r="A14" s="160"/>
      <c r="B14" s="154"/>
      <c r="C14" s="156"/>
      <c r="D14" s="158"/>
      <c r="E14" s="64">
        <v>5</v>
      </c>
      <c r="F14" s="81"/>
      <c r="G14" s="2"/>
      <c r="H14" s="162"/>
      <c r="I14" s="154"/>
      <c r="J14" s="156"/>
      <c r="K14" s="158"/>
      <c r="L14" s="61"/>
      <c r="M14" s="87"/>
      <c r="N14" s="23"/>
    </row>
    <row r="15" spans="1:14" ht="15.75">
      <c r="A15" s="149">
        <v>21</v>
      </c>
      <c r="B15" s="143" t="e">
        <f>VLOOKUP(A15,'пр.взв.'!B2:E65,2,FALSE)</f>
        <v>#N/A</v>
      </c>
      <c r="C15" s="145" t="e">
        <f>VLOOKUP(A15,'пр.взв.'!B2:E65,3,FALSE)</f>
        <v>#N/A</v>
      </c>
      <c r="D15" s="147" t="e">
        <f>VLOOKUP(A15,'пр.взв.'!B2:E65,4,FALSE)</f>
        <v>#N/A</v>
      </c>
      <c r="E15" s="65"/>
      <c r="F15" s="81"/>
      <c r="G15" s="2"/>
      <c r="H15" s="151">
        <v>22</v>
      </c>
      <c r="I15" s="143" t="e">
        <f>VLOOKUP(H15,'пр.взв.'!B7:E70,2,FALSE)</f>
        <v>#N/A</v>
      </c>
      <c r="J15" s="145" t="e">
        <f>VLOOKUP(H15,'пр.взв.'!B2:E70,3,FALSE)</f>
        <v>#N/A</v>
      </c>
      <c r="K15" s="147" t="e">
        <f>VLOOKUP(H15,'пр.взв.'!B2:E70,4,FALSE)</f>
        <v>#N/A</v>
      </c>
      <c r="L15" s="62"/>
      <c r="M15" s="87"/>
      <c r="N15" s="23"/>
    </row>
    <row r="16" spans="1:14" ht="16.5" thickBot="1">
      <c r="A16" s="150"/>
      <c r="B16" s="163"/>
      <c r="C16" s="164"/>
      <c r="D16" s="165"/>
      <c r="E16" s="66"/>
      <c r="F16" s="67" t="s">
        <v>83</v>
      </c>
      <c r="G16" s="2"/>
      <c r="H16" s="166"/>
      <c r="I16" s="163"/>
      <c r="J16" s="164"/>
      <c r="K16" s="165"/>
      <c r="L16" s="62"/>
      <c r="M16" s="89" t="s">
        <v>83</v>
      </c>
      <c r="N16" s="23"/>
    </row>
    <row r="17" spans="1:14" ht="15.75">
      <c r="A17" s="159">
        <v>13</v>
      </c>
      <c r="B17" s="153" t="str">
        <f>VLOOKUP(A17,'пр.взв.'!B2:E65,2,FALSE)</f>
        <v>TABATADZE GIORGI</v>
      </c>
      <c r="C17" s="155" t="str">
        <f>VLOOKUP(A17,'пр.взв.'!B2:E65,3,FALSE)</f>
        <v>1990 ms</v>
      </c>
      <c r="D17" s="157" t="str">
        <f>VLOOKUP(A17,'пр.взв.'!B2:E65,4,FALSE)</f>
        <v>GEO</v>
      </c>
      <c r="E17" s="66"/>
      <c r="F17" s="82"/>
      <c r="G17" s="2"/>
      <c r="H17" s="161">
        <v>14</v>
      </c>
      <c r="I17" s="153" t="str">
        <f>VLOOKUP(H17,'пр.взв.'!B7:E70,2,FALSE)</f>
        <v>BALYKOV VLADIMIR</v>
      </c>
      <c r="J17" s="155" t="str">
        <f>VLOOKUP(H17,'пр.взв.'!B2:E70,3,FALSE)</f>
        <v>1991 ms</v>
      </c>
      <c r="K17" s="157" t="str">
        <f>VLOOKUP(H17,'пр.взв.'!B2:E70,4,FALSE)</f>
        <v>RUS</v>
      </c>
      <c r="L17" s="62"/>
      <c r="M17" s="85"/>
      <c r="N17" s="23"/>
    </row>
    <row r="18" spans="1:14" ht="15.75">
      <c r="A18" s="160"/>
      <c r="B18" s="154"/>
      <c r="C18" s="156"/>
      <c r="D18" s="158"/>
      <c r="E18" s="67">
        <v>13</v>
      </c>
      <c r="F18" s="82"/>
      <c r="G18" s="2"/>
      <c r="H18" s="162"/>
      <c r="I18" s="154"/>
      <c r="J18" s="156"/>
      <c r="K18" s="158"/>
      <c r="L18" s="63">
        <v>14</v>
      </c>
      <c r="M18" s="85"/>
      <c r="N18" s="23"/>
    </row>
    <row r="19" spans="1:14" ht="15.75">
      <c r="A19" s="149">
        <v>29</v>
      </c>
      <c r="B19" s="143" t="e">
        <f>VLOOKUP(A19,'пр.взв.'!B2:E65,2,FALSE)</f>
        <v>#N/A</v>
      </c>
      <c r="C19" s="145" t="e">
        <f>VLOOKUP(A19,'пр.взв.'!B2:E65,3,FALSE)</f>
        <v>#N/A</v>
      </c>
      <c r="D19" s="147" t="e">
        <f>VLOOKUP(A19,'пр.взв.'!B2:E65,4,FALSE)</f>
        <v>#N/A</v>
      </c>
      <c r="E19" s="64"/>
      <c r="F19" s="82"/>
      <c r="G19" s="2"/>
      <c r="H19" s="151">
        <v>30</v>
      </c>
      <c r="I19" s="143" t="e">
        <f>VLOOKUP(H19,'пр.взв.'!B7:E70,2,FALSE)</f>
        <v>#N/A</v>
      </c>
      <c r="J19" s="145" t="e">
        <f>VLOOKUP(H19,'пр.взв.'!B2:E70,3,FALSE)</f>
        <v>#N/A</v>
      </c>
      <c r="K19" s="147" t="e">
        <f>VLOOKUP(H19,'пр.взв.'!B2:E70,4,FALSE)</f>
        <v>#N/A</v>
      </c>
      <c r="L19" s="60"/>
      <c r="M19" s="60"/>
      <c r="N19" s="23"/>
    </row>
    <row r="20" spans="1:14" ht="16.5" thickBot="1">
      <c r="A20" s="150"/>
      <c r="B20" s="163"/>
      <c r="C20" s="164"/>
      <c r="D20" s="165"/>
      <c r="E20" s="64"/>
      <c r="F20" s="82"/>
      <c r="G20" s="21"/>
      <c r="H20" s="166"/>
      <c r="I20" s="163"/>
      <c r="J20" s="164"/>
      <c r="K20" s="165"/>
      <c r="L20" s="60"/>
      <c r="M20" s="60"/>
      <c r="N20" s="25"/>
    </row>
    <row r="21" spans="1:14" ht="15.75">
      <c r="A21" s="159">
        <v>3</v>
      </c>
      <c r="B21" s="153" t="str">
        <f>'пр.взв.'!C11</f>
        <v>MUDRANOV ASLAN</v>
      </c>
      <c r="C21" s="153" t="str">
        <f>'пр.взв.'!D11</f>
        <v>1987 ms</v>
      </c>
      <c r="D21" s="153" t="str">
        <f>'пр.взв.'!E11</f>
        <v>RUS</v>
      </c>
      <c r="E21" s="64"/>
      <c r="F21" s="82"/>
      <c r="G21" s="2"/>
      <c r="H21" s="161">
        <v>4</v>
      </c>
      <c r="I21" s="153" t="str">
        <f>VLOOKUP(H21,'пр.взв.'!B7:E70,2,FALSE)</f>
        <v>MATSKOV VLADISLAV</v>
      </c>
      <c r="J21" s="155" t="str">
        <f>VLOOKUP(H21,'пр.взв.'!B2:E70,3,FALSE)</f>
        <v>1988 msic</v>
      </c>
      <c r="K21" s="157" t="str">
        <f>VLOOKUP(H21,'пр.взв.'!B2:E70,4,FALSE)</f>
        <v>RUS</v>
      </c>
      <c r="L21" s="60"/>
      <c r="M21" s="60"/>
      <c r="N21" s="23"/>
    </row>
    <row r="22" spans="1:14" ht="15.75">
      <c r="A22" s="160"/>
      <c r="B22" s="154"/>
      <c r="C22" s="154"/>
      <c r="D22" s="154"/>
      <c r="E22" s="64">
        <v>3</v>
      </c>
      <c r="F22" s="82"/>
      <c r="G22" s="2"/>
      <c r="H22" s="162"/>
      <c r="I22" s="154"/>
      <c r="J22" s="156"/>
      <c r="K22" s="158"/>
      <c r="L22" s="60" t="s">
        <v>83</v>
      </c>
      <c r="M22" s="60"/>
      <c r="N22" s="23"/>
    </row>
    <row r="23" spans="1:14" ht="15.75">
      <c r="A23" s="149">
        <v>19</v>
      </c>
      <c r="B23" s="143" t="e">
        <f>VLOOKUP(A23,'пр.взв.'!B2:E65,2,FALSE)</f>
        <v>#N/A</v>
      </c>
      <c r="C23" s="145" t="e">
        <f>VLOOKUP(A23,'пр.взв.'!B2:E65,3,FALSE)</f>
        <v>#N/A</v>
      </c>
      <c r="D23" s="147" t="e">
        <f>VLOOKUP(A23,'пр.взв.'!B2:E65,4,FALSE)</f>
        <v>#N/A</v>
      </c>
      <c r="E23" s="65"/>
      <c r="F23" s="82"/>
      <c r="G23" s="2"/>
      <c r="H23" s="170">
        <v>20</v>
      </c>
      <c r="I23" s="167" t="e">
        <f>VLOOKUP(H23,'пр.взв.'!B7:E70,2,FALSE)</f>
        <v>#N/A</v>
      </c>
      <c r="J23" s="168" t="e">
        <f>VLOOKUP(H23,'пр.взв.'!B2:E70,3,FALSE)</f>
        <v>#N/A</v>
      </c>
      <c r="K23" s="169" t="e">
        <f>VLOOKUP(H23,'пр.взв.'!B2:E70,4,FALSE)</f>
        <v>#N/A</v>
      </c>
      <c r="L23" s="61"/>
      <c r="M23" s="85"/>
      <c r="N23" s="23"/>
    </row>
    <row r="24" spans="1:14" ht="16.5" thickBot="1">
      <c r="A24" s="150"/>
      <c r="B24" s="163"/>
      <c r="C24" s="164"/>
      <c r="D24" s="165"/>
      <c r="E24" s="66"/>
      <c r="F24" s="64"/>
      <c r="G24" s="2"/>
      <c r="H24" s="162"/>
      <c r="I24" s="154"/>
      <c r="J24" s="156"/>
      <c r="K24" s="158"/>
      <c r="L24" s="62"/>
      <c r="M24" s="85" t="s">
        <v>83</v>
      </c>
      <c r="N24" s="23"/>
    </row>
    <row r="25" spans="1:14" ht="15.75">
      <c r="A25" s="159">
        <v>11</v>
      </c>
      <c r="B25" s="153" t="str">
        <f>VLOOKUP(A25,'пр.взв.'!B2:E65,2,FALSE)</f>
        <v>SIDORENKO ALEKSANDR</v>
      </c>
      <c r="C25" s="155" t="str">
        <f>VLOOKUP(A25,'пр.взв.'!B2:E65,3,FALSE)</f>
        <v>1988 ms</v>
      </c>
      <c r="D25" s="157" t="str">
        <f>VLOOKUP(A25,'пр.взв.'!B2:E65,4,FALSE)</f>
        <v>RUS</v>
      </c>
      <c r="E25" s="66"/>
      <c r="F25" s="83"/>
      <c r="G25" s="2"/>
      <c r="H25" s="161">
        <v>12</v>
      </c>
      <c r="I25" s="153" t="str">
        <f>VLOOKUP(H25,'пр.взв.'!B7:E70,2,FALSE)</f>
        <v>NAMAZOV RUSLAN</v>
      </c>
      <c r="J25" s="155" t="str">
        <f>VLOOKUP(H25,'пр.взв.'!B2:E70,3,FALSE)</f>
        <v>1989 ms</v>
      </c>
      <c r="K25" s="157" t="str">
        <f>VLOOKUP(H25,'пр.взв.'!B2:E70,4,FALSE)</f>
        <v>BLR</v>
      </c>
      <c r="L25" s="62"/>
      <c r="M25" s="86"/>
      <c r="N25" s="23"/>
    </row>
    <row r="26" spans="1:14" ht="15.75">
      <c r="A26" s="160"/>
      <c r="B26" s="154"/>
      <c r="C26" s="156"/>
      <c r="D26" s="158"/>
      <c r="E26" s="67">
        <v>11</v>
      </c>
      <c r="F26" s="81"/>
      <c r="G26" s="2"/>
      <c r="H26" s="162"/>
      <c r="I26" s="154"/>
      <c r="J26" s="156"/>
      <c r="K26" s="158"/>
      <c r="L26" s="63">
        <v>12</v>
      </c>
      <c r="M26" s="87"/>
      <c r="N26" s="23"/>
    </row>
    <row r="27" spans="1:14" ht="15.75">
      <c r="A27" s="149">
        <v>27</v>
      </c>
      <c r="B27" s="143" t="e">
        <f>VLOOKUP(A27,'пр.взв.'!B2:E65,2,FALSE)</f>
        <v>#N/A</v>
      </c>
      <c r="C27" s="145" t="e">
        <f>VLOOKUP(A27,'пр.взв.'!B2:E65,3,FALSE)</f>
        <v>#N/A</v>
      </c>
      <c r="D27" s="147" t="e">
        <f>VLOOKUP(A27,'пр.взв.'!B2:E65,4,FALSE)</f>
        <v>#N/A</v>
      </c>
      <c r="E27" s="64"/>
      <c r="F27" s="81"/>
      <c r="G27" s="2"/>
      <c r="H27" s="151">
        <v>28</v>
      </c>
      <c r="I27" s="143" t="e">
        <f>VLOOKUP(H27,'пр.взв.'!B7:E70,2,FALSE)</f>
        <v>#N/A</v>
      </c>
      <c r="J27" s="145" t="e">
        <f>VLOOKUP(H27,'пр.взв.'!B2:E70,3,FALSE)</f>
        <v>#N/A</v>
      </c>
      <c r="K27" s="147" t="e">
        <f>VLOOKUP(H27,'пр.взв.'!B2:E70,4,FALSE)</f>
        <v>#N/A</v>
      </c>
      <c r="L27" s="60"/>
      <c r="M27" s="88"/>
      <c r="N27" s="23"/>
    </row>
    <row r="28" spans="1:14" ht="16.5" thickBot="1">
      <c r="A28" s="150"/>
      <c r="B28" s="163"/>
      <c r="C28" s="164"/>
      <c r="D28" s="165"/>
      <c r="E28" s="64"/>
      <c r="F28" s="81"/>
      <c r="G28" s="2"/>
      <c r="H28" s="166"/>
      <c r="I28" s="163"/>
      <c r="J28" s="164"/>
      <c r="K28" s="165"/>
      <c r="L28" s="60"/>
      <c r="M28" s="88"/>
      <c r="N28" s="23"/>
    </row>
    <row r="29" spans="1:14" ht="15.75">
      <c r="A29" s="159">
        <v>7</v>
      </c>
      <c r="B29" s="153" t="str">
        <f>VLOOKUP(A29,'пр.взв.'!B2:E65,2,FALSE)</f>
        <v>SHAIKHIYEV ASKHAT</v>
      </c>
      <c r="C29" s="155" t="str">
        <f>VLOOKUP(A29,'пр.взв.'!B2:E65,3,FALSE)</f>
        <v>1985 ms</v>
      </c>
      <c r="D29" s="157" t="str">
        <f>VLOOKUP(A29,'пр.взв.'!B2:E65,4,FALSE)</f>
        <v>KAZ</v>
      </c>
      <c r="E29" s="64"/>
      <c r="F29" s="81"/>
      <c r="G29" s="26"/>
      <c r="H29" s="161">
        <v>8</v>
      </c>
      <c r="I29" s="153" t="str">
        <f>VLOOKUP(H29,'пр.взв.'!B7:E70,2,FALSE)</f>
        <v>SLIVIN ALEKSANDR</v>
      </c>
      <c r="J29" s="155" t="str">
        <f>VLOOKUP(H29,'пр.взв.'!B2:E70,3,FALSE)</f>
        <v>1989 ms</v>
      </c>
      <c r="K29" s="157" t="str">
        <f>VLOOKUP(H29,'пр.взв.'!B2:E70,4,FALSE)</f>
        <v>RUS</v>
      </c>
      <c r="L29" s="60"/>
      <c r="M29" s="88"/>
      <c r="N29" s="25"/>
    </row>
    <row r="30" spans="1:13" ht="15.75">
      <c r="A30" s="160"/>
      <c r="B30" s="154"/>
      <c r="C30" s="156"/>
      <c r="D30" s="158"/>
      <c r="E30" s="64">
        <v>7</v>
      </c>
      <c r="F30" s="81"/>
      <c r="G30" s="2"/>
      <c r="H30" s="162"/>
      <c r="I30" s="154"/>
      <c r="J30" s="156"/>
      <c r="K30" s="158"/>
      <c r="L30" s="60">
        <v>8</v>
      </c>
      <c r="M30" s="88"/>
    </row>
    <row r="31" spans="1:13" ht="15.75">
      <c r="A31" s="149">
        <v>23</v>
      </c>
      <c r="B31" s="143" t="e">
        <f>VLOOKUP(A31,'пр.взв.'!B2:E65,2,FALSE)</f>
        <v>#N/A</v>
      </c>
      <c r="C31" s="145" t="e">
        <f>VLOOKUP(A31,'пр.взв.'!B2:E65,3,FALSE)</f>
        <v>#N/A</v>
      </c>
      <c r="D31" s="147" t="e">
        <f>VLOOKUP(A31,'пр.взв.'!B2:E65,4,FALSE)</f>
        <v>#N/A</v>
      </c>
      <c r="E31" s="65"/>
      <c r="F31" s="81"/>
      <c r="G31" s="2"/>
      <c r="H31" s="151">
        <v>24</v>
      </c>
      <c r="I31" s="143" t="e">
        <f>VLOOKUP(H31,'пр.взв.'!B7:E70,2,FALSE)</f>
        <v>#N/A</v>
      </c>
      <c r="J31" s="145" t="e">
        <f>VLOOKUP(H31,'пр.взв.'!B2:E70,3,FALSE)</f>
        <v>#N/A</v>
      </c>
      <c r="K31" s="147" t="e">
        <f>VLOOKUP(H31,'пр.взв.'!B2:E70,4,FALSE)</f>
        <v>#N/A</v>
      </c>
      <c r="L31" s="61"/>
      <c r="M31" s="87"/>
    </row>
    <row r="32" spans="1:13" ht="16.5" thickBot="1">
      <c r="A32" s="150"/>
      <c r="B32" s="163"/>
      <c r="C32" s="164"/>
      <c r="D32" s="165"/>
      <c r="E32" s="66"/>
      <c r="F32" s="67"/>
      <c r="G32" s="2"/>
      <c r="H32" s="166"/>
      <c r="I32" s="163"/>
      <c r="J32" s="164"/>
      <c r="K32" s="165"/>
      <c r="L32" s="62"/>
      <c r="M32" s="89" t="s">
        <v>83</v>
      </c>
    </row>
    <row r="33" spans="1:13" ht="15.75">
      <c r="A33" s="159">
        <v>15</v>
      </c>
      <c r="B33" s="153" t="str">
        <f>VLOOKUP(A33,'пр.взв.'!B2:E65,2,FALSE)</f>
        <v>GARAYEV JAVIDAN</v>
      </c>
      <c r="C33" s="155" t="str">
        <f>VLOOKUP(A33,'пр.взв.'!B2:E65,3,FALSE)</f>
        <v>1988 ms</v>
      </c>
      <c r="D33" s="157" t="str">
        <f>VLOOKUP(A33,'пр.взв.'!B2:E65,4,FALSE)</f>
        <v>AZE</v>
      </c>
      <c r="E33" s="66"/>
      <c r="F33" s="82"/>
      <c r="G33" s="2"/>
      <c r="H33" s="161">
        <v>16</v>
      </c>
      <c r="I33" s="153" t="str">
        <f>VLOOKUP(H33,'пр.взв.'!B7:E70,2,FALSE)</f>
        <v>MIRZOYAN MARTIN</v>
      </c>
      <c r="J33" s="155">
        <f>VLOOKUP(H33,'пр.взв.'!B2:E70,3,FALSE)</f>
        <v>1990</v>
      </c>
      <c r="K33" s="157" t="str">
        <f>VLOOKUP(H33,'пр.взв.'!B2:E70,4,FALSE)</f>
        <v>ARM</v>
      </c>
      <c r="L33" s="62"/>
      <c r="M33" s="85"/>
    </row>
    <row r="34" spans="1:13" ht="15.75">
      <c r="A34" s="160"/>
      <c r="B34" s="154"/>
      <c r="C34" s="156"/>
      <c r="D34" s="158"/>
      <c r="E34" s="67">
        <v>15</v>
      </c>
      <c r="F34" s="82"/>
      <c r="G34" s="2"/>
      <c r="H34" s="162"/>
      <c r="I34" s="154"/>
      <c r="J34" s="156"/>
      <c r="K34" s="158"/>
      <c r="L34" s="63">
        <v>16</v>
      </c>
      <c r="M34" s="85"/>
    </row>
    <row r="35" spans="1:13" ht="15.75">
      <c r="A35" s="149">
        <v>31</v>
      </c>
      <c r="B35" s="143" t="e">
        <f>VLOOKUP(A35,'пр.взв.'!B2:E70,2,FALSE)</f>
        <v>#N/A</v>
      </c>
      <c r="C35" s="145" t="e">
        <f>VLOOKUP(A35,'пр.взв.'!B2:E70,3,FALSE)</f>
        <v>#N/A</v>
      </c>
      <c r="D35" s="147" t="e">
        <f>VLOOKUP(A35,'пр.взв.'!B2:E70,4,FALSE)</f>
        <v>#N/A</v>
      </c>
      <c r="E35" s="64"/>
      <c r="F35" s="82"/>
      <c r="G35" s="2"/>
      <c r="H35" s="151">
        <v>32</v>
      </c>
      <c r="I35" s="143" t="e">
        <f>VLOOKUP(H35,'пр.взв.'!B7:E70,2,FALSE)</f>
        <v>#N/A</v>
      </c>
      <c r="J35" s="145" t="e">
        <f>VLOOKUP(H35,'пр.взв.'!B2:E70,3,FALSE)</f>
        <v>#N/A</v>
      </c>
      <c r="K35" s="147" t="e">
        <f>VLOOKUP(H35,'пр.взв.'!B2:E70,4,FALSE)</f>
        <v>#N/A</v>
      </c>
      <c r="L35" s="60"/>
      <c r="M35" s="60"/>
    </row>
    <row r="36" spans="1:12" ht="13.5" customHeight="1" thickBot="1">
      <c r="A36" s="150"/>
      <c r="B36" s="144"/>
      <c r="C36" s="146"/>
      <c r="D36" s="148"/>
      <c r="E36" s="60"/>
      <c r="F36" s="84"/>
      <c r="H36" s="152"/>
      <c r="I36" s="144"/>
      <c r="J36" s="146"/>
      <c r="K36" s="148"/>
      <c r="L36" s="60"/>
    </row>
    <row r="37" spans="1:16" ht="15.75">
      <c r="A37" s="1"/>
      <c r="B37" s="1"/>
      <c r="C37" s="1"/>
      <c r="E37" s="2"/>
      <c r="F37" s="2"/>
      <c r="G37" s="2"/>
      <c r="P37" s="12"/>
    </row>
    <row r="38" spans="1:14" ht="12.75">
      <c r="A38" s="17"/>
      <c r="B38" s="7"/>
      <c r="C38" s="11"/>
      <c r="D38" s="33"/>
      <c r="E38" s="10"/>
      <c r="F38" s="10"/>
      <c r="G38" s="7"/>
      <c r="H38" s="17"/>
      <c r="I38" s="7"/>
      <c r="J38" s="11"/>
      <c r="K38" s="33"/>
      <c r="L38" s="10"/>
      <c r="M38" s="10"/>
      <c r="N38" s="7"/>
    </row>
    <row r="39" spans="1:16" ht="12.75">
      <c r="A39" s="22"/>
      <c r="B39" s="7"/>
      <c r="C39" s="11"/>
      <c r="D39" s="10"/>
      <c r="E39" s="10"/>
      <c r="F39" s="7"/>
      <c r="G39" s="7"/>
      <c r="H39" s="7"/>
      <c r="I39" s="7"/>
      <c r="J39" s="11"/>
      <c r="K39" s="10"/>
      <c r="L39" s="10"/>
      <c r="M39" s="7"/>
      <c r="N39" s="7"/>
      <c r="P39" s="7"/>
    </row>
    <row r="40" spans="1:14" ht="12.75">
      <c r="A40" s="7"/>
      <c r="B40" s="7"/>
      <c r="C40" s="10"/>
      <c r="D40" s="33"/>
      <c r="E40" s="10"/>
      <c r="F40" s="7"/>
      <c r="G40" s="7"/>
      <c r="H40" s="7"/>
      <c r="I40" s="7"/>
      <c r="J40" s="10"/>
      <c r="K40" s="33"/>
      <c r="L40" s="10"/>
      <c r="M40" s="7"/>
      <c r="N40" s="7"/>
    </row>
    <row r="41" spans="1:14" ht="12.75">
      <c r="A41" s="7"/>
      <c r="B41" s="7"/>
      <c r="C41" s="10"/>
      <c r="D41" s="11"/>
      <c r="E41" s="10"/>
      <c r="F41" s="7"/>
      <c r="G41" s="7"/>
      <c r="H41" s="7"/>
      <c r="I41" s="7"/>
      <c r="J41" s="10"/>
      <c r="K41" s="11"/>
      <c r="L41" s="10"/>
      <c r="M41" s="7"/>
      <c r="N41" s="7"/>
    </row>
    <row r="42" spans="1:14" ht="12.75">
      <c r="A42" s="7"/>
      <c r="B42" s="7"/>
      <c r="C42" s="33"/>
      <c r="D42" s="10"/>
      <c r="E42" s="33"/>
      <c r="F42" s="7"/>
      <c r="G42" s="7"/>
      <c r="H42" s="7"/>
      <c r="I42" s="7"/>
      <c r="J42" s="33"/>
      <c r="K42" s="10"/>
      <c r="L42" s="33"/>
      <c r="M42" s="7"/>
      <c r="N42" s="7"/>
    </row>
    <row r="43" spans="1:14" ht="12.75">
      <c r="A43" s="7"/>
      <c r="B43" s="7"/>
      <c r="C43" s="11"/>
      <c r="D43" s="10"/>
      <c r="E43" s="11"/>
      <c r="F43" s="7"/>
      <c r="G43" s="7"/>
      <c r="H43" s="7"/>
      <c r="I43" s="7"/>
      <c r="J43" s="11"/>
      <c r="K43" s="10"/>
      <c r="L43" s="11"/>
      <c r="M43" s="7"/>
      <c r="N43" s="7"/>
    </row>
    <row r="44" spans="1:14" ht="12.75">
      <c r="A44" s="7"/>
      <c r="B44" s="7"/>
      <c r="C44" s="10"/>
      <c r="D44" s="33"/>
      <c r="E44" s="10"/>
      <c r="F44" s="7"/>
      <c r="G44" s="7"/>
      <c r="H44" s="7"/>
      <c r="I44" s="7"/>
      <c r="J44" s="10"/>
      <c r="K44" s="33"/>
      <c r="L44" s="10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33"/>
      <c r="D46" s="10"/>
      <c r="E46" s="10"/>
      <c r="F46" s="7"/>
      <c r="G46" s="7"/>
      <c r="H46" s="7"/>
      <c r="I46" s="7"/>
      <c r="J46" s="33"/>
      <c r="K46" s="10"/>
      <c r="L46" s="10"/>
      <c r="M46" s="7"/>
      <c r="N46" s="7"/>
    </row>
    <row r="47" spans="1:14" ht="12.75">
      <c r="A47" s="7"/>
      <c r="B47" s="7"/>
      <c r="C47" s="10"/>
      <c r="D47" s="11"/>
      <c r="E47" s="10"/>
      <c r="F47" s="7"/>
      <c r="G47" s="7"/>
      <c r="H47" s="7"/>
      <c r="I47" s="7"/>
      <c r="J47" s="10"/>
      <c r="K47" s="11"/>
      <c r="L47" s="10"/>
      <c r="M47" s="10"/>
      <c r="N47" s="7"/>
    </row>
    <row r="48" spans="1:14" ht="12.75">
      <c r="A48" s="7"/>
      <c r="B48" s="7"/>
      <c r="C48" s="11"/>
      <c r="D48" s="10"/>
      <c r="E48" s="33"/>
      <c r="F48" s="10"/>
      <c r="G48" s="7"/>
      <c r="H48" s="7"/>
      <c r="I48" s="7"/>
      <c r="J48" s="11"/>
      <c r="K48" s="10"/>
      <c r="L48" s="33"/>
      <c r="M48" s="10"/>
      <c r="N48" s="7"/>
    </row>
    <row r="49" spans="1:14" ht="12.75">
      <c r="A49" s="7"/>
      <c r="B49" s="7"/>
      <c r="C49" s="33"/>
      <c r="D49" s="10"/>
      <c r="E49" s="11"/>
      <c r="F49" s="10"/>
      <c r="G49" s="7"/>
      <c r="H49" s="7"/>
      <c r="I49" s="7"/>
      <c r="J49" s="33"/>
      <c r="K49" s="10"/>
      <c r="L49" s="11"/>
      <c r="M49" s="10"/>
      <c r="N49" s="7"/>
    </row>
    <row r="50" spans="2:14" ht="12.75">
      <c r="B50" s="7"/>
      <c r="C50" s="10"/>
      <c r="D50" s="33"/>
      <c r="E50" s="10"/>
      <c r="F50" s="33"/>
      <c r="G50" s="7"/>
      <c r="I50" s="7"/>
      <c r="J50" s="10"/>
      <c r="K50" s="33"/>
      <c r="L50" s="10"/>
      <c r="M50" s="33"/>
      <c r="N50" s="7"/>
    </row>
    <row r="51" spans="2:14" ht="12.75">
      <c r="B51" s="7"/>
      <c r="C51" s="10"/>
      <c r="D51" s="11"/>
      <c r="E51" s="10"/>
      <c r="F51" s="11"/>
      <c r="G51" s="10"/>
      <c r="I51" s="7"/>
      <c r="J51" s="10"/>
      <c r="K51" s="11"/>
      <c r="L51" s="10"/>
      <c r="M51" s="11"/>
      <c r="N51" s="7"/>
    </row>
    <row r="52" spans="2:14" ht="12.75">
      <c r="B52" s="7"/>
      <c r="C52" s="11"/>
      <c r="D52" s="10"/>
      <c r="E52" s="33"/>
      <c r="F52" s="10"/>
      <c r="G52" s="7"/>
      <c r="I52" s="7"/>
      <c r="J52" s="11"/>
      <c r="K52" s="10"/>
      <c r="L52" s="33"/>
      <c r="M52" s="10"/>
      <c r="N52" s="7"/>
    </row>
    <row r="53" spans="2:14" ht="12.75">
      <c r="B53" s="7"/>
      <c r="C53" s="7"/>
      <c r="D53" s="7"/>
      <c r="E53" s="7"/>
      <c r="I53" s="7"/>
      <c r="J53" s="7"/>
      <c r="K53" s="7"/>
      <c r="L53" s="7"/>
      <c r="M53" s="7"/>
      <c r="N53" s="7"/>
    </row>
    <row r="59" ht="12.75">
      <c r="A59" s="13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85"/>
  <sheetViews>
    <sheetView tabSelected="1" zoomScalePageLayoutView="0" workbookViewId="0" topLeftCell="A1">
      <selection activeCell="A82" sqref="A1:Q82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9.2812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2.140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5.140625" style="0" customWidth="1"/>
    <col min="15" max="15" width="3.8515625" style="0" customWidth="1"/>
    <col min="16" max="16" width="17.28125" style="0" customWidth="1"/>
    <col min="17" max="17" width="5.8515625" style="0" customWidth="1"/>
  </cols>
  <sheetData>
    <row r="1" spans="4:15" ht="14.25" customHeight="1" thickBot="1">
      <c r="D1" s="217" t="s">
        <v>7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42"/>
    </row>
    <row r="2" spans="2:20" ht="39.75" customHeight="1" thickBot="1">
      <c r="B2" s="44"/>
      <c r="D2" s="222" t="str">
        <f>'[2]реквизиты'!$A$16</f>
        <v>Stage of Sambo World  Cups -  A.A. Harlampiev Memorial (M)</v>
      </c>
      <c r="E2" s="223"/>
      <c r="F2" s="223"/>
      <c r="G2" s="223"/>
      <c r="H2" s="223"/>
      <c r="I2" s="223"/>
      <c r="J2" s="223"/>
      <c r="K2" s="223"/>
      <c r="L2" s="223"/>
      <c r="M2" s="223"/>
      <c r="N2" s="224"/>
      <c r="O2" s="40"/>
      <c r="P2" s="40"/>
      <c r="Q2" s="40"/>
      <c r="R2" s="40"/>
      <c r="S2" s="40"/>
      <c r="T2" s="40"/>
    </row>
    <row r="3" spans="2:17" ht="12.75" customHeight="1" thickBot="1">
      <c r="B3" s="45"/>
      <c r="D3" s="225" t="str">
        <f>'[3]реквизиты'!$A$3</f>
        <v>Mart  24 -27.2011            Moscow (Russia)     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43"/>
      <c r="P3" s="43"/>
      <c r="Q3" s="35"/>
    </row>
    <row r="4" spans="4:14" ht="15.75" customHeight="1" thickBot="1">
      <c r="D4" s="226" t="str">
        <f>HYPERLINK('пр.взв.'!A4)</f>
        <v>Weight category 62 kg 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8:14" ht="4.5" customHeight="1">
      <c r="H5" s="7"/>
      <c r="K5" s="22"/>
      <c r="L5" s="7"/>
      <c r="N5" s="36"/>
    </row>
    <row r="6" spans="5:12" ht="9" customHeight="1">
      <c r="E6" s="229"/>
      <c r="F6" s="7"/>
      <c r="G6" s="34"/>
      <c r="H6" s="7"/>
      <c r="I6" s="7"/>
      <c r="J6" s="7"/>
      <c r="K6" s="7"/>
      <c r="L6" s="7"/>
    </row>
    <row r="7" spans="5:13" ht="3.75" customHeight="1">
      <c r="E7" s="229"/>
      <c r="F7" s="7"/>
      <c r="G7" s="46"/>
      <c r="H7" s="7"/>
      <c r="I7" s="7"/>
      <c r="J7" s="7"/>
      <c r="K7" s="7"/>
      <c r="L7" s="7"/>
      <c r="M7" s="7"/>
    </row>
    <row r="8" spans="1:14" ht="9" customHeight="1" thickBot="1">
      <c r="A8" s="206" t="s">
        <v>0</v>
      </c>
      <c r="B8" s="233"/>
      <c r="E8" s="7"/>
      <c r="F8" s="7"/>
      <c r="G8" s="34"/>
      <c r="H8" s="7"/>
      <c r="I8" s="7"/>
      <c r="J8" s="7"/>
      <c r="K8" s="34"/>
      <c r="L8" s="7"/>
      <c r="M8" s="7"/>
      <c r="N8" s="7"/>
    </row>
    <row r="9" spans="1:18" ht="9" customHeight="1" thickBot="1">
      <c r="A9" s="207"/>
      <c r="B9" s="234"/>
      <c r="E9" s="7"/>
      <c r="F9" s="7"/>
      <c r="G9" s="46"/>
      <c r="H9" s="7"/>
      <c r="I9" s="7"/>
      <c r="J9" s="7"/>
      <c r="K9" s="46"/>
      <c r="L9" s="7"/>
      <c r="M9" s="7"/>
      <c r="N9" s="219">
        <v>1</v>
      </c>
      <c r="O9" s="212">
        <v>3</v>
      </c>
      <c r="P9" s="266" t="str">
        <f>B26</f>
        <v>MUDRANOV ASLAN</v>
      </c>
      <c r="Q9" s="211" t="str">
        <f>D26</f>
        <v>RUS</v>
      </c>
      <c r="R9" s="41"/>
    </row>
    <row r="10" spans="1:18" ht="9" customHeight="1" thickBot="1">
      <c r="A10" s="202">
        <v>1</v>
      </c>
      <c r="B10" s="153" t="str">
        <f>VLOOKUP(A10,'пр.взв.'!B7:E70,2,FALSE)</f>
        <v>CHUNGIL JEON</v>
      </c>
      <c r="C10" s="155">
        <f>VLOOKUP(A10,'пр.взв.'!B7:E70,3,FALSE)</f>
        <v>1982</v>
      </c>
      <c r="D10" s="157" t="str">
        <f>VLOOKUP(A10,'пр.взв.'!B7:E70,4,FALSE)</f>
        <v>KOR</v>
      </c>
      <c r="I10" s="34"/>
      <c r="J10" s="7"/>
      <c r="K10" s="7"/>
      <c r="L10" s="7"/>
      <c r="M10" s="34"/>
      <c r="N10" s="220"/>
      <c r="O10" s="199"/>
      <c r="P10" s="267"/>
      <c r="Q10" s="195"/>
      <c r="R10" s="41"/>
    </row>
    <row r="11" spans="1:18" ht="9" customHeight="1">
      <c r="A11" s="203"/>
      <c r="B11" s="154"/>
      <c r="C11" s="156"/>
      <c r="D11" s="158"/>
      <c r="E11" s="186">
        <v>17</v>
      </c>
      <c r="F11" s="20"/>
      <c r="G11" s="17"/>
      <c r="H11" s="17"/>
      <c r="I11" s="69"/>
      <c r="J11" s="17"/>
      <c r="K11" s="17"/>
      <c r="L11" s="17"/>
      <c r="M11" s="69"/>
      <c r="N11" s="221">
        <v>2</v>
      </c>
      <c r="O11" s="199">
        <v>4</v>
      </c>
      <c r="P11" s="267" t="str">
        <f>VLOOKUP(O11,'пр.взв.'!B7:E70,2,FALSE)</f>
        <v>MATSKOV VLADISLAV</v>
      </c>
      <c r="Q11" s="208" t="str">
        <f>VLOOKUP(O11,'пр.взв.'!B7:F70,4,FALSE)</f>
        <v>RUS</v>
      </c>
      <c r="R11" s="41"/>
    </row>
    <row r="12" spans="1:18" ht="9" customHeight="1" thickBot="1">
      <c r="A12" s="200">
        <v>17</v>
      </c>
      <c r="B12" s="167" t="str">
        <f>VLOOKUP(A12,'пр.взв.'!B7:E70,2,FALSE)</f>
        <v>ZHARKYNBAI UULU ELDIYAR</v>
      </c>
      <c r="C12" s="168" t="str">
        <f>VLOOKUP(A12,'пр.взв.'!B7:E70,3,FALSE)</f>
        <v>1990 ms</v>
      </c>
      <c r="D12" s="169" t="str">
        <f>VLOOKUP(A12,'пр.взв.'!B7:E70,4,FALSE)</f>
        <v>KGZ</v>
      </c>
      <c r="E12" s="187"/>
      <c r="F12" s="18"/>
      <c r="G12" s="70"/>
      <c r="H12" s="20"/>
      <c r="I12" s="17"/>
      <c r="J12" s="17"/>
      <c r="K12" s="71"/>
      <c r="L12" s="17"/>
      <c r="M12" s="17"/>
      <c r="N12" s="220"/>
      <c r="O12" s="199"/>
      <c r="P12" s="267"/>
      <c r="Q12" s="208"/>
      <c r="R12" s="41"/>
    </row>
    <row r="13" spans="1:18" ht="9" customHeight="1" thickBot="1">
      <c r="A13" s="201"/>
      <c r="B13" s="154"/>
      <c r="C13" s="156"/>
      <c r="D13" s="158"/>
      <c r="E13" s="20"/>
      <c r="F13" s="17"/>
      <c r="G13" s="184">
        <v>9</v>
      </c>
      <c r="H13" s="17"/>
      <c r="I13" s="17"/>
      <c r="J13" s="17"/>
      <c r="K13" s="69"/>
      <c r="L13" s="17"/>
      <c r="M13" s="17"/>
      <c r="N13" s="219">
        <v>3</v>
      </c>
      <c r="O13" s="199">
        <v>14</v>
      </c>
      <c r="P13" s="267" t="str">
        <f>VLOOKUP(O13,'пр.взв.'!B7:E70,2,FALSE)</f>
        <v>BALYKOV VLADIMIR</v>
      </c>
      <c r="Q13" s="213" t="str">
        <f>VLOOKUP(O13,'пр.взв.'!B7:E70,4,FALSE)</f>
        <v>RUS</v>
      </c>
      <c r="R13" s="41"/>
    </row>
    <row r="14" spans="1:18" ht="9" customHeight="1" thickBot="1">
      <c r="A14" s="202">
        <v>9</v>
      </c>
      <c r="B14" s="153" t="str">
        <f>VLOOKUP(A14,'пр.взв.'!B7:E70,2,FALSE)</f>
        <v>SERGEEV VITALIY</v>
      </c>
      <c r="C14" s="155" t="str">
        <f>VLOOKUP(A14,'пр.взв.'!B7:E70,3,FALSE)</f>
        <v>1983 zms</v>
      </c>
      <c r="D14" s="157" t="str">
        <f>VLOOKUP(A14,'пр.взв.'!B7:E70,4,FALSE)</f>
        <v>RUS</v>
      </c>
      <c r="E14" s="20"/>
      <c r="F14" s="17"/>
      <c r="G14" s="185"/>
      <c r="H14" s="18"/>
      <c r="I14" s="70"/>
      <c r="J14" s="20"/>
      <c r="K14" s="20"/>
      <c r="L14" s="20"/>
      <c r="M14" s="17"/>
      <c r="N14" s="220"/>
      <c r="O14" s="199"/>
      <c r="P14" s="267"/>
      <c r="Q14" s="213"/>
      <c r="R14" s="41"/>
    </row>
    <row r="15" spans="1:18" ht="9" customHeight="1">
      <c r="A15" s="203"/>
      <c r="B15" s="154"/>
      <c r="C15" s="156"/>
      <c r="D15" s="158"/>
      <c r="E15" s="186">
        <v>9</v>
      </c>
      <c r="F15" s="19"/>
      <c r="G15" s="70"/>
      <c r="H15" s="17"/>
      <c r="I15" s="70"/>
      <c r="J15" s="20"/>
      <c r="K15" s="20"/>
      <c r="L15" s="20"/>
      <c r="M15" s="20"/>
      <c r="N15" s="221">
        <v>3</v>
      </c>
      <c r="O15" s="199">
        <v>9</v>
      </c>
      <c r="P15" s="267" t="str">
        <f>VLOOKUP(O15,'пр.взв.'!B7:E70,2,FALSE)</f>
        <v>SERGEEV VITALIY</v>
      </c>
      <c r="Q15" s="208" t="str">
        <f>VLOOKUP(O15,'пр.взв.'!B7:E70,4,FALSE)</f>
        <v>RUS</v>
      </c>
      <c r="R15" s="41"/>
    </row>
    <row r="16" spans="1:18" ht="9" customHeight="1" thickBot="1">
      <c r="A16" s="204">
        <v>25</v>
      </c>
      <c r="B16" s="143" t="e">
        <f>VLOOKUP(A16,'пр.взв.'!B7:E70,2,FALSE)</f>
        <v>#N/A</v>
      </c>
      <c r="C16" s="145" t="e">
        <f>VLOOKUP(A16,'пр.взв.'!B7:E70,3,FALSE)</f>
        <v>#N/A</v>
      </c>
      <c r="D16" s="147" t="e">
        <f>VLOOKUP(A16,'пр.взв.'!B7:E70,4,FALSE)</f>
        <v>#N/A</v>
      </c>
      <c r="E16" s="187"/>
      <c r="F16" s="20"/>
      <c r="G16" s="17"/>
      <c r="H16" s="17"/>
      <c r="I16" s="70"/>
      <c r="J16" s="20"/>
      <c r="K16" s="20"/>
      <c r="L16" s="20"/>
      <c r="M16" s="20"/>
      <c r="N16" s="220"/>
      <c r="O16" s="199"/>
      <c r="P16" s="267"/>
      <c r="Q16" s="208"/>
      <c r="R16" s="41"/>
    </row>
    <row r="17" spans="1:18" ht="9" customHeight="1" thickBot="1">
      <c r="A17" s="205"/>
      <c r="B17" s="163"/>
      <c r="C17" s="164"/>
      <c r="D17" s="165"/>
      <c r="E17" s="20"/>
      <c r="F17" s="20"/>
      <c r="G17" s="17"/>
      <c r="H17" s="17"/>
      <c r="I17" s="184">
        <v>9</v>
      </c>
      <c r="J17" s="20"/>
      <c r="K17" s="20"/>
      <c r="L17" s="20"/>
      <c r="M17" s="20"/>
      <c r="N17" s="197" t="s">
        <v>47</v>
      </c>
      <c r="O17" s="199">
        <v>13</v>
      </c>
      <c r="P17" s="267" t="str">
        <f>VLOOKUP(O17,'пр.взв.'!B7:E70,2,FALSE)</f>
        <v>TABATADZE GIORGI</v>
      </c>
      <c r="Q17" s="208" t="str">
        <f>VLOOKUP(O17,'пр.взв.'!B7:E70,4,FALSE)</f>
        <v>GEO</v>
      </c>
      <c r="R17" s="41"/>
    </row>
    <row r="18" spans="1:18" ht="9" customHeight="1" thickBot="1">
      <c r="A18" s="202">
        <v>5</v>
      </c>
      <c r="B18" s="153" t="str">
        <f>VLOOKUP(A18,'пр.взв.'!B7:E70,2,FALSE)</f>
        <v>ABBASOV YASHAR</v>
      </c>
      <c r="C18" s="155" t="str">
        <f>VLOOKUP(A18,'пр.взв.'!B7:E70,3,FALSE)</f>
        <v>1989 ms</v>
      </c>
      <c r="D18" s="157" t="str">
        <f>VLOOKUP(A18,'пр.взв.'!B7:E70,4,FALSE)</f>
        <v>AZE</v>
      </c>
      <c r="E18" s="20"/>
      <c r="F18" s="20"/>
      <c r="G18" s="17"/>
      <c r="H18" s="17"/>
      <c r="I18" s="185"/>
      <c r="J18" s="72"/>
      <c r="K18" s="20"/>
      <c r="L18" s="20"/>
      <c r="M18" s="20"/>
      <c r="N18" s="198"/>
      <c r="O18" s="199"/>
      <c r="P18" s="267"/>
      <c r="Q18" s="208"/>
      <c r="R18" s="41"/>
    </row>
    <row r="19" spans="1:18" ht="9" customHeight="1">
      <c r="A19" s="203"/>
      <c r="B19" s="154"/>
      <c r="C19" s="156"/>
      <c r="D19" s="158"/>
      <c r="E19" s="186">
        <v>5</v>
      </c>
      <c r="F19" s="20"/>
      <c r="G19" s="17"/>
      <c r="H19" s="17"/>
      <c r="I19" s="70"/>
      <c r="J19" s="73"/>
      <c r="K19" s="20"/>
      <c r="L19" s="20"/>
      <c r="M19" s="20"/>
      <c r="N19" s="197" t="s">
        <v>47</v>
      </c>
      <c r="O19" s="199">
        <v>7</v>
      </c>
      <c r="P19" s="267" t="str">
        <f>VLOOKUP(O19,'пр.взв.'!B7:E70,2,FALSE)</f>
        <v>SHAIKHIYEV ASKHAT</v>
      </c>
      <c r="Q19" s="208" t="str">
        <f>VLOOKUP(O19,'пр.взв.'!B7:E70,4,FALSE)</f>
        <v>KAZ</v>
      </c>
      <c r="R19" s="41"/>
    </row>
    <row r="20" spans="1:18" ht="9" customHeight="1" thickBot="1">
      <c r="A20" s="204">
        <v>21</v>
      </c>
      <c r="B20" s="143" t="e">
        <f>VLOOKUP(A20,'пр.взв.'!B7:E70,2,FALSE)</f>
        <v>#N/A</v>
      </c>
      <c r="C20" s="145" t="e">
        <f>VLOOKUP(A20,'пр.взв.'!B7:E70,3,FALSE)</f>
        <v>#N/A</v>
      </c>
      <c r="D20" s="147" t="e">
        <f>VLOOKUP(A20,'пр.взв.'!B7:E70,4,FALSE)</f>
        <v>#N/A</v>
      </c>
      <c r="E20" s="187"/>
      <c r="F20" s="18"/>
      <c r="G20" s="70"/>
      <c r="H20" s="17"/>
      <c r="I20" s="70"/>
      <c r="J20" s="73"/>
      <c r="K20" s="20"/>
      <c r="L20" s="20"/>
      <c r="M20" s="20"/>
      <c r="N20" s="198"/>
      <c r="O20" s="199"/>
      <c r="P20" s="267"/>
      <c r="Q20" s="208"/>
      <c r="R20" s="41"/>
    </row>
    <row r="21" spans="1:18" ht="9" customHeight="1" thickBot="1">
      <c r="A21" s="205"/>
      <c r="B21" s="163"/>
      <c r="C21" s="164"/>
      <c r="D21" s="165"/>
      <c r="E21" s="20"/>
      <c r="F21" s="17"/>
      <c r="G21" s="184">
        <v>13</v>
      </c>
      <c r="H21" s="19"/>
      <c r="I21" s="70"/>
      <c r="J21" s="73"/>
      <c r="K21" s="20"/>
      <c r="L21" s="20"/>
      <c r="M21" s="20"/>
      <c r="N21" s="197" t="s">
        <v>47</v>
      </c>
      <c r="O21" s="199">
        <v>2</v>
      </c>
      <c r="P21" s="267" t="str">
        <f>VLOOKUP(O21,'пр.взв.'!B7:E70,2,FALSE)</f>
        <v>SAAKYAN VITALIY</v>
      </c>
      <c r="Q21" s="208" t="str">
        <f>VLOOKUP(O21,'пр.взв.'!B7:E70,4,FALSE)</f>
        <v>RUS</v>
      </c>
      <c r="R21" s="41"/>
    </row>
    <row r="22" spans="1:18" ht="9" customHeight="1" thickBot="1">
      <c r="A22" s="202">
        <v>13</v>
      </c>
      <c r="B22" s="153" t="str">
        <f>VLOOKUP(A22,'пр.взв.'!B7:E70,2,FALSE)</f>
        <v>TABATADZE GIORGI</v>
      </c>
      <c r="C22" s="155" t="str">
        <f>VLOOKUP(A22,'пр.взв.'!B7:E70,3,FALSE)</f>
        <v>1990 ms</v>
      </c>
      <c r="D22" s="157" t="str">
        <f>VLOOKUP(A22,'пр.взв.'!B7:E70,4,FALSE)</f>
        <v>GEO</v>
      </c>
      <c r="E22" s="20"/>
      <c r="F22" s="17"/>
      <c r="G22" s="185"/>
      <c r="H22" s="17"/>
      <c r="I22" s="17"/>
      <c r="J22" s="73"/>
      <c r="K22" s="20"/>
      <c r="L22" s="20"/>
      <c r="M22" s="20"/>
      <c r="N22" s="198"/>
      <c r="O22" s="199"/>
      <c r="P22" s="267"/>
      <c r="Q22" s="208"/>
      <c r="R22" s="41"/>
    </row>
    <row r="23" spans="1:18" ht="9" customHeight="1">
      <c r="A23" s="203"/>
      <c r="B23" s="154"/>
      <c r="C23" s="156"/>
      <c r="D23" s="158"/>
      <c r="E23" s="186">
        <v>13</v>
      </c>
      <c r="F23" s="19"/>
      <c r="G23" s="70"/>
      <c r="H23" s="17"/>
      <c r="I23" s="17"/>
      <c r="J23" s="73"/>
      <c r="K23" s="20"/>
      <c r="L23" s="20"/>
      <c r="M23" s="20"/>
      <c r="N23" s="197" t="s">
        <v>47</v>
      </c>
      <c r="O23" s="199">
        <v>8</v>
      </c>
      <c r="P23" s="267" t="str">
        <f>VLOOKUP(O23,'пр.взв.'!B7:E70,2,FALSE)</f>
        <v>SLIVIN ALEKSANDR</v>
      </c>
      <c r="Q23" s="208" t="str">
        <f>VLOOKUP(O23,'пр.взв.'!B7:E70,4,FALSE)</f>
        <v>RUS</v>
      </c>
      <c r="R23" s="41"/>
    </row>
    <row r="24" spans="1:18" ht="9" customHeight="1" thickBot="1">
      <c r="A24" s="204">
        <v>29</v>
      </c>
      <c r="B24" s="143" t="e">
        <f>VLOOKUP(A24,'пр.взв.'!B7:E70,2,FALSE)</f>
        <v>#N/A</v>
      </c>
      <c r="C24" s="145" t="e">
        <f>VLOOKUP(A24,'пр.взв.'!B7:E70,3,FALSE)</f>
        <v>#N/A</v>
      </c>
      <c r="D24" s="147" t="e">
        <f>VLOOKUP(A24,'пр.взв.'!B7:E70,4,FALSE)</f>
        <v>#N/A</v>
      </c>
      <c r="E24" s="187"/>
      <c r="F24" s="20"/>
      <c r="G24" s="17"/>
      <c r="H24" s="17"/>
      <c r="I24" s="17"/>
      <c r="J24" s="73"/>
      <c r="K24" s="20"/>
      <c r="L24" s="20"/>
      <c r="M24" s="20"/>
      <c r="N24" s="198"/>
      <c r="O24" s="199"/>
      <c r="P24" s="267"/>
      <c r="Q24" s="208"/>
      <c r="R24" s="41"/>
    </row>
    <row r="25" spans="1:18" ht="9" customHeight="1" thickBot="1">
      <c r="A25" s="205"/>
      <c r="B25" s="163"/>
      <c r="C25" s="164"/>
      <c r="D25" s="165"/>
      <c r="E25" s="20"/>
      <c r="F25" s="20"/>
      <c r="G25" s="17"/>
      <c r="H25" s="17"/>
      <c r="I25" s="17"/>
      <c r="J25" s="73"/>
      <c r="K25" s="184">
        <v>3</v>
      </c>
      <c r="L25" s="20"/>
      <c r="M25" s="20"/>
      <c r="N25" s="197" t="s">
        <v>84</v>
      </c>
      <c r="O25" s="199">
        <v>17</v>
      </c>
      <c r="P25" s="267" t="str">
        <f>VLOOKUP(O25,'пр.взв.'!B7:E70,2,FALSE)</f>
        <v>ZHARKYNBAI UULU ELDIYAR</v>
      </c>
      <c r="Q25" s="208" t="str">
        <f>VLOOKUP(O25,'пр.взв.'!B7:E70,4,FALSE)</f>
        <v>KGZ</v>
      </c>
      <c r="R25" s="41"/>
    </row>
    <row r="26" spans="1:18" ht="9" customHeight="1" thickBot="1">
      <c r="A26" s="202">
        <v>3</v>
      </c>
      <c r="B26" s="167" t="str">
        <f>'пр.взв.'!C11</f>
        <v>MUDRANOV ASLAN</v>
      </c>
      <c r="C26" s="167" t="str">
        <f>'пр.взв.'!D11</f>
        <v>1987 ms</v>
      </c>
      <c r="D26" s="167" t="str">
        <f>'пр.взв.'!E11</f>
        <v>RUS</v>
      </c>
      <c r="E26" s="20"/>
      <c r="F26" s="20"/>
      <c r="G26" s="17"/>
      <c r="H26" s="17"/>
      <c r="I26" s="17"/>
      <c r="J26" s="73"/>
      <c r="K26" s="185"/>
      <c r="L26" s="72"/>
      <c r="M26" s="20"/>
      <c r="N26" s="198"/>
      <c r="O26" s="199"/>
      <c r="P26" s="267"/>
      <c r="Q26" s="208"/>
      <c r="R26" s="41"/>
    </row>
    <row r="27" spans="1:18" ht="9" customHeight="1">
      <c r="A27" s="203"/>
      <c r="B27" s="154"/>
      <c r="C27" s="154"/>
      <c r="D27" s="154"/>
      <c r="E27" s="186">
        <v>3</v>
      </c>
      <c r="F27" s="20"/>
      <c r="G27" s="17"/>
      <c r="H27" s="17"/>
      <c r="I27" s="17"/>
      <c r="J27" s="73"/>
      <c r="K27" s="20"/>
      <c r="L27" s="73"/>
      <c r="M27" s="20"/>
      <c r="N27" s="197" t="s">
        <v>84</v>
      </c>
      <c r="O27" s="199">
        <v>5</v>
      </c>
      <c r="P27" s="267" t="str">
        <f>VLOOKUP(O27,'пр.взв.'!B7:E70,2,FALSE)</f>
        <v>ABBASOV YASHAR</v>
      </c>
      <c r="Q27" s="208" t="str">
        <f>VLOOKUP(O27,'пр.взв.'!B7:E70,4,FALSE)</f>
        <v>AZE</v>
      </c>
      <c r="R27" s="41"/>
    </row>
    <row r="28" spans="1:18" ht="9" customHeight="1" thickBot="1">
      <c r="A28" s="204">
        <v>19</v>
      </c>
      <c r="B28" s="143" t="e">
        <f>VLOOKUP(A28,'пр.взв.'!B7:E70,2,FALSE)</f>
        <v>#N/A</v>
      </c>
      <c r="C28" s="145" t="e">
        <f>VLOOKUP(A28,'пр.взв.'!B7:E70,3,FALSE)</f>
        <v>#N/A</v>
      </c>
      <c r="D28" s="147" t="e">
        <f>VLOOKUP(A28,'пр.взв.'!B7:E70,4,FALSE)</f>
        <v>#N/A</v>
      </c>
      <c r="E28" s="187"/>
      <c r="F28" s="18"/>
      <c r="G28" s="70"/>
      <c r="H28" s="17"/>
      <c r="I28" s="17"/>
      <c r="J28" s="73"/>
      <c r="K28" s="20"/>
      <c r="L28" s="73"/>
      <c r="M28" s="20"/>
      <c r="N28" s="198"/>
      <c r="O28" s="199"/>
      <c r="P28" s="267"/>
      <c r="Q28" s="208"/>
      <c r="R28" s="41"/>
    </row>
    <row r="29" spans="1:18" ht="9" customHeight="1" thickBot="1">
      <c r="A29" s="205"/>
      <c r="B29" s="163"/>
      <c r="C29" s="164"/>
      <c r="D29" s="165"/>
      <c r="E29" s="20"/>
      <c r="F29" s="17"/>
      <c r="G29" s="184">
        <v>3</v>
      </c>
      <c r="H29" s="17"/>
      <c r="I29" s="17"/>
      <c r="J29" s="73"/>
      <c r="K29" s="20"/>
      <c r="L29" s="73"/>
      <c r="M29" s="20"/>
      <c r="N29" s="197" t="s">
        <v>84</v>
      </c>
      <c r="O29" s="199">
        <v>11</v>
      </c>
      <c r="P29" s="267" t="str">
        <f>VLOOKUP(O29,'пр.взв.'!B7:E70,2,FALSE)</f>
        <v>SIDORENKO ALEKSANDR</v>
      </c>
      <c r="Q29" s="208" t="str">
        <f>VLOOKUP(O29,'пр.взв.'!B7:E70,4,FALSE)</f>
        <v>RUS</v>
      </c>
      <c r="R29" s="41"/>
    </row>
    <row r="30" spans="1:18" ht="9" customHeight="1" thickBot="1">
      <c r="A30" s="202">
        <v>11</v>
      </c>
      <c r="B30" s="153" t="str">
        <f>VLOOKUP(A30,'пр.взв.'!B7:E70,2,FALSE)</f>
        <v>SIDORENKO ALEKSANDR</v>
      </c>
      <c r="C30" s="155" t="str">
        <f>VLOOKUP(A30,'пр.взв.'!B7:E70,3,FALSE)</f>
        <v>1988 ms</v>
      </c>
      <c r="D30" s="157" t="str">
        <f>VLOOKUP(A30,'пр.взв.'!B7:E70,4,FALSE)</f>
        <v>RUS</v>
      </c>
      <c r="E30" s="20"/>
      <c r="F30" s="17"/>
      <c r="G30" s="185"/>
      <c r="H30" s="18"/>
      <c r="I30" s="70"/>
      <c r="J30" s="73"/>
      <c r="K30" s="20"/>
      <c r="L30" s="73"/>
      <c r="M30" s="20"/>
      <c r="N30" s="198"/>
      <c r="O30" s="209"/>
      <c r="P30" s="268"/>
      <c r="Q30" s="210"/>
      <c r="R30" s="41"/>
    </row>
    <row r="31" spans="1:18" ht="9" customHeight="1">
      <c r="A31" s="203"/>
      <c r="B31" s="154"/>
      <c r="C31" s="156"/>
      <c r="D31" s="158"/>
      <c r="E31" s="186">
        <v>11</v>
      </c>
      <c r="F31" s="19"/>
      <c r="G31" s="70"/>
      <c r="H31" s="17"/>
      <c r="I31" s="70"/>
      <c r="J31" s="73"/>
      <c r="K31" s="20"/>
      <c r="L31" s="73"/>
      <c r="M31" s="20"/>
      <c r="N31" s="197" t="s">
        <v>84</v>
      </c>
      <c r="O31" s="194">
        <v>15</v>
      </c>
      <c r="P31" s="267" t="str">
        <f>VLOOKUP(O31,'пр.взв.'!B9:E72,2,FALSE)</f>
        <v>GARAYEV JAVIDAN</v>
      </c>
      <c r="Q31" s="192" t="str">
        <f>VLOOKUP(O31,'пр.взв.'!B7:E70,4,FALSE)</f>
        <v>AZE</v>
      </c>
      <c r="R31" s="41"/>
    </row>
    <row r="32" spans="1:18" ht="9" customHeight="1" thickBot="1">
      <c r="A32" s="204">
        <v>27</v>
      </c>
      <c r="B32" s="143" t="e">
        <f>VLOOKUP(A32,'пр.взв.'!B7:E70,2,FALSE)</f>
        <v>#N/A</v>
      </c>
      <c r="C32" s="145" t="e">
        <f>VLOOKUP(A32,'пр.взв.'!B7:E70,3,FALSE)</f>
        <v>#N/A</v>
      </c>
      <c r="D32" s="147" t="e">
        <f>VLOOKUP(A32,'пр.взв.'!B7:E70,4,FALSE)</f>
        <v>#N/A</v>
      </c>
      <c r="E32" s="187"/>
      <c r="F32" s="20"/>
      <c r="G32" s="17"/>
      <c r="H32" s="17"/>
      <c r="I32" s="70"/>
      <c r="J32" s="73"/>
      <c r="K32" s="20"/>
      <c r="L32" s="73"/>
      <c r="M32" s="20"/>
      <c r="N32" s="198"/>
      <c r="O32" s="194"/>
      <c r="P32" s="268"/>
      <c r="Q32" s="192"/>
      <c r="R32" s="41"/>
    </row>
    <row r="33" spans="1:18" ht="9" customHeight="1" thickBot="1">
      <c r="A33" s="205"/>
      <c r="B33" s="163"/>
      <c r="C33" s="164"/>
      <c r="D33" s="165"/>
      <c r="E33" s="20"/>
      <c r="F33" s="20"/>
      <c r="G33" s="17"/>
      <c r="H33" s="17"/>
      <c r="I33" s="184">
        <v>3</v>
      </c>
      <c r="J33" s="74"/>
      <c r="K33" s="20"/>
      <c r="L33" s="73"/>
      <c r="M33" s="20"/>
      <c r="N33" s="197" t="s">
        <v>84</v>
      </c>
      <c r="O33" s="194">
        <v>10</v>
      </c>
      <c r="P33" s="267" t="str">
        <f>VLOOKUP(O33,'пр.взв.'!B11:E74,2,FALSE)</f>
        <v>KHALILOV DZHAMSHED</v>
      </c>
      <c r="Q33" s="192" t="str">
        <f>VLOOKUP(O33,'пр.взв.'!B7:F70,4,FALSE)</f>
        <v>TJK</v>
      </c>
      <c r="R33" s="41"/>
    </row>
    <row r="34" spans="1:19" ht="9" customHeight="1" thickBot="1">
      <c r="A34" s="202">
        <v>7</v>
      </c>
      <c r="B34" s="153" t="str">
        <f>VLOOKUP(A34,'пр.взв.'!B7:E70,2,FALSE)</f>
        <v>SHAIKHIYEV ASKHAT</v>
      </c>
      <c r="C34" s="155" t="str">
        <f>VLOOKUP(A34,'пр.взв.'!B7:E70,3,FALSE)</f>
        <v>1985 ms</v>
      </c>
      <c r="D34" s="157" t="str">
        <f>VLOOKUP(A34,'пр.взв.'!B7:E70,4,FALSE)</f>
        <v>KAZ</v>
      </c>
      <c r="E34" s="20"/>
      <c r="F34" s="20"/>
      <c r="G34" s="17"/>
      <c r="H34" s="17"/>
      <c r="I34" s="185"/>
      <c r="J34" s="17"/>
      <c r="K34" s="20"/>
      <c r="L34" s="73"/>
      <c r="M34" s="20"/>
      <c r="N34" s="198"/>
      <c r="O34" s="194"/>
      <c r="P34" s="268"/>
      <c r="Q34" s="192"/>
      <c r="R34" s="34"/>
      <c r="S34" s="7"/>
    </row>
    <row r="35" spans="1:19" ht="9" customHeight="1">
      <c r="A35" s="203"/>
      <c r="B35" s="154"/>
      <c r="C35" s="156"/>
      <c r="D35" s="158"/>
      <c r="E35" s="186">
        <v>7</v>
      </c>
      <c r="F35" s="20"/>
      <c r="G35" s="17"/>
      <c r="H35" s="17"/>
      <c r="I35" s="70"/>
      <c r="J35" s="17"/>
      <c r="K35" s="20"/>
      <c r="L35" s="73"/>
      <c r="M35" s="20"/>
      <c r="N35" s="197" t="s">
        <v>84</v>
      </c>
      <c r="O35" s="194">
        <v>6</v>
      </c>
      <c r="P35" s="267" t="str">
        <f>VLOOKUP(O35,'пр.взв.'!B13:E76,2,FALSE)</f>
        <v>MAMMADOV VUGAR</v>
      </c>
      <c r="Q35" s="192" t="str">
        <f>VLOOKUP(O35,'пр.взв.'!B7:E70,4,FALSE)</f>
        <v>AZE</v>
      </c>
      <c r="R35" s="34"/>
      <c r="S35" s="7"/>
    </row>
    <row r="36" spans="1:19" ht="9" customHeight="1" thickBot="1">
      <c r="A36" s="204">
        <v>23</v>
      </c>
      <c r="B36" s="143" t="e">
        <f>VLOOKUP(A36,'пр.взв.'!B7:E70,2,FALSE)</f>
        <v>#N/A</v>
      </c>
      <c r="C36" s="145" t="e">
        <f>VLOOKUP(A36,'пр.взв.'!B7:E70,3,FALSE)</f>
        <v>#N/A</v>
      </c>
      <c r="D36" s="147" t="e">
        <f>VLOOKUP(A36,'пр.взв.'!B7:E70,4,FALSE)</f>
        <v>#N/A</v>
      </c>
      <c r="E36" s="187"/>
      <c r="F36" s="18"/>
      <c r="G36" s="70"/>
      <c r="H36" s="17"/>
      <c r="I36" s="70"/>
      <c r="J36" s="17"/>
      <c r="K36" s="20"/>
      <c r="L36" s="73"/>
      <c r="M36" s="20"/>
      <c r="N36" s="198"/>
      <c r="O36" s="194"/>
      <c r="P36" s="268"/>
      <c r="Q36" s="192"/>
      <c r="R36" s="34"/>
      <c r="S36" s="7"/>
    </row>
    <row r="37" spans="1:19" ht="9" customHeight="1" thickBot="1">
      <c r="A37" s="205"/>
      <c r="B37" s="163"/>
      <c r="C37" s="164"/>
      <c r="D37" s="165"/>
      <c r="E37" s="20"/>
      <c r="F37" s="17"/>
      <c r="G37" s="184">
        <v>7</v>
      </c>
      <c r="H37" s="19"/>
      <c r="I37" s="70"/>
      <c r="J37" s="17"/>
      <c r="K37" s="20"/>
      <c r="L37" s="73"/>
      <c r="M37" s="20"/>
      <c r="N37" s="197" t="s">
        <v>84</v>
      </c>
      <c r="O37" s="194">
        <v>12</v>
      </c>
      <c r="P37" s="267" t="str">
        <f>VLOOKUP(O37,'пр.взв.'!B15:E78,2,FALSE)</f>
        <v>NAMAZOV RUSLAN</v>
      </c>
      <c r="Q37" s="192" t="str">
        <f>VLOOKUP(O37,'пр.взв.'!B7:E70,4,FALSE)</f>
        <v>BLR</v>
      </c>
      <c r="R37" s="34"/>
      <c r="S37" s="7"/>
    </row>
    <row r="38" spans="1:19" ht="9" customHeight="1" thickBot="1">
      <c r="A38" s="202">
        <v>15</v>
      </c>
      <c r="B38" s="153" t="str">
        <f>VLOOKUP(A38,'пр.взв.'!B7:E70,2,FALSE)</f>
        <v>GARAYEV JAVIDAN</v>
      </c>
      <c r="C38" s="155" t="str">
        <f>VLOOKUP(A38,'пр.взв.'!B7:E70,3,FALSE)</f>
        <v>1988 ms</v>
      </c>
      <c r="D38" s="157" t="str">
        <f>VLOOKUP(A38,'пр.взв.'!B7:E70,4,FALSE)</f>
        <v>AZE</v>
      </c>
      <c r="E38" s="20"/>
      <c r="F38" s="17"/>
      <c r="G38" s="185"/>
      <c r="H38" s="17"/>
      <c r="I38" s="17"/>
      <c r="J38" s="17"/>
      <c r="K38" s="17"/>
      <c r="L38" s="73"/>
      <c r="M38" s="20"/>
      <c r="N38" s="198"/>
      <c r="O38" s="194"/>
      <c r="P38" s="268"/>
      <c r="Q38" s="192"/>
      <c r="R38" s="34"/>
      <c r="S38" s="7"/>
    </row>
    <row r="39" spans="1:18" ht="9" customHeight="1">
      <c r="A39" s="203"/>
      <c r="B39" s="154"/>
      <c r="C39" s="156"/>
      <c r="D39" s="158"/>
      <c r="E39" s="186">
        <v>15</v>
      </c>
      <c r="F39" s="19"/>
      <c r="G39" s="70"/>
      <c r="H39" s="17"/>
      <c r="I39" s="20"/>
      <c r="J39" s="17"/>
      <c r="K39" s="17"/>
      <c r="L39" s="73"/>
      <c r="M39" s="20"/>
      <c r="N39" s="197" t="s">
        <v>84</v>
      </c>
      <c r="O39" s="194">
        <v>16</v>
      </c>
      <c r="P39" s="267" t="str">
        <f>VLOOKUP(O39,'пр.взв.'!B17:E80,2,FALSE)</f>
        <v>MIRZOYAN MARTIN</v>
      </c>
      <c r="Q39" s="192" t="str">
        <f>VLOOKUP(O39,'пр.взв.'!B7:E70,4,FALSE)</f>
        <v>ARM</v>
      </c>
      <c r="R39" s="41"/>
    </row>
    <row r="40" spans="1:18" ht="9" customHeight="1" thickBot="1">
      <c r="A40" s="204">
        <v>31</v>
      </c>
      <c r="B40" s="143" t="e">
        <f>VLOOKUP(A40,'пр.взв.'!B7:E70,2,FALSE)</f>
        <v>#N/A</v>
      </c>
      <c r="C40" s="145" t="e">
        <f>VLOOKUP(A40,'пр.взв.'!B7:E70,3,FALSE)</f>
        <v>#N/A</v>
      </c>
      <c r="D40" s="147" t="e">
        <f>VLOOKUP(A40,'пр.взв.'!B7:E70,4,FALSE)</f>
        <v>#N/A</v>
      </c>
      <c r="E40" s="187"/>
      <c r="F40" s="20"/>
      <c r="G40" s="20"/>
      <c r="H40" s="17"/>
      <c r="I40" s="20"/>
      <c r="J40" s="17"/>
      <c r="K40" s="17"/>
      <c r="L40" s="73"/>
      <c r="M40" s="20"/>
      <c r="N40" s="198"/>
      <c r="O40" s="194"/>
      <c r="P40" s="268"/>
      <c r="Q40" s="192"/>
      <c r="R40" s="41"/>
    </row>
    <row r="41" spans="1:18" ht="9" customHeight="1" thickBot="1">
      <c r="A41" s="205"/>
      <c r="B41" s="144"/>
      <c r="C41" s="146"/>
      <c r="D41" s="148"/>
      <c r="E41" s="20"/>
      <c r="F41" s="20"/>
      <c r="G41" s="20"/>
      <c r="H41" s="17"/>
      <c r="I41" s="20"/>
      <c r="J41" s="17"/>
      <c r="K41" s="17"/>
      <c r="L41" s="73"/>
      <c r="M41" s="20"/>
      <c r="N41" s="197" t="s">
        <v>85</v>
      </c>
      <c r="O41" s="194">
        <v>1</v>
      </c>
      <c r="P41" s="267" t="str">
        <f>B10</f>
        <v>CHUNGIL JEON</v>
      </c>
      <c r="Q41" s="192" t="str">
        <f>VLOOKUP(O41,'пр.взв.'!B7:E70,4,FALSE)</f>
        <v>KOR</v>
      </c>
      <c r="R41" s="41"/>
    </row>
    <row r="42" spans="1:18" ht="9" customHeight="1" thickBot="1">
      <c r="A42" s="206" t="s">
        <v>21</v>
      </c>
      <c r="B42" s="235"/>
      <c r="C42" s="68"/>
      <c r="D42" s="68"/>
      <c r="E42" s="20"/>
      <c r="F42" s="20"/>
      <c r="G42" s="20"/>
      <c r="H42" s="20"/>
      <c r="I42" s="20"/>
      <c r="J42" s="17"/>
      <c r="K42" s="17"/>
      <c r="L42" s="73"/>
      <c r="M42" s="190">
        <v>3</v>
      </c>
      <c r="N42" s="198"/>
      <c r="O42" s="194"/>
      <c r="P42" s="268"/>
      <c r="Q42" s="192"/>
      <c r="R42" s="41"/>
    </row>
    <row r="43" spans="1:18" ht="9" customHeight="1" thickBot="1">
      <c r="A43" s="207"/>
      <c r="B43" s="236"/>
      <c r="C43" s="68"/>
      <c r="D43" s="68"/>
      <c r="E43" s="20"/>
      <c r="F43" s="20"/>
      <c r="G43" s="20"/>
      <c r="H43" s="20"/>
      <c r="I43" s="20"/>
      <c r="J43" s="17"/>
      <c r="K43" s="17"/>
      <c r="L43" s="73"/>
      <c r="M43" s="191"/>
      <c r="N43" s="197" t="s">
        <v>85</v>
      </c>
      <c r="O43" s="194">
        <v>18</v>
      </c>
      <c r="P43" s="267" t="str">
        <f>VLOOKUP(O43,'пр.взв.'!B21:E84,2,FALSE)</f>
        <v>MOVLAMOV RAUF</v>
      </c>
      <c r="Q43" s="192" t="str">
        <f>VLOOKUP(O43,'пр.взв.'!B7:E70,4,FALSE)</f>
        <v>AZE</v>
      </c>
      <c r="R43" s="41"/>
    </row>
    <row r="44" spans="1:18" ht="9" customHeight="1" thickBot="1">
      <c r="A44" s="202">
        <v>2</v>
      </c>
      <c r="B44" s="153" t="str">
        <f>VLOOKUP(A44,'пр.взв.'!B7:E70,2,FALSE)</f>
        <v>SAAKYAN VITALIY</v>
      </c>
      <c r="C44" s="155" t="str">
        <f>VLOOKUP(A44,'пр.взв.'!B7:E70,3,FALSE)</f>
        <v>1987 msic</v>
      </c>
      <c r="D44" s="157" t="str">
        <f>VLOOKUP(A44,'пр.взв.'!B7:E70,4,FALSE)</f>
        <v>RUS</v>
      </c>
      <c r="E44" s="20"/>
      <c r="F44" s="20"/>
      <c r="G44" s="20"/>
      <c r="H44" s="20"/>
      <c r="I44" s="71"/>
      <c r="J44" s="17"/>
      <c r="K44" s="17"/>
      <c r="L44" s="73"/>
      <c r="M44" s="20"/>
      <c r="N44" s="198"/>
      <c r="O44" s="194"/>
      <c r="P44" s="267"/>
      <c r="Q44" s="192"/>
      <c r="R44" s="41"/>
    </row>
    <row r="45" spans="1:18" ht="9" customHeight="1">
      <c r="A45" s="203"/>
      <c r="B45" s="154"/>
      <c r="C45" s="156"/>
      <c r="D45" s="158"/>
      <c r="E45" s="186">
        <v>2</v>
      </c>
      <c r="F45" s="20"/>
      <c r="G45" s="17"/>
      <c r="H45" s="17"/>
      <c r="I45" s="69"/>
      <c r="J45" s="17"/>
      <c r="K45" s="17"/>
      <c r="L45" s="73"/>
      <c r="M45" s="20"/>
      <c r="N45" s="230"/>
      <c r="O45" s="216"/>
      <c r="P45" s="193" t="e">
        <f>VLOOKUP(O45,'пр.взв.'!B7:E70,3,FALSE)</f>
        <v>#N/A</v>
      </c>
      <c r="Q45" s="193" t="e">
        <f>VLOOKUP(O45,'пр.взв.'!B7:E70,4,FALSE)</f>
        <v>#N/A</v>
      </c>
      <c r="R45" s="41"/>
    </row>
    <row r="46" spans="1:18" ht="9" customHeight="1" thickBot="1">
      <c r="A46" s="200">
        <v>18</v>
      </c>
      <c r="B46" s="167" t="str">
        <f>VLOOKUP(A46,'пр.взв.'!B7:E70,2,FALSE)</f>
        <v>MOVLAMOV RAUF</v>
      </c>
      <c r="C46" s="168" t="str">
        <f>VLOOKUP(A46,'пр.взв.'!B7:E70,3,FALSE)</f>
        <v>1990 ms</v>
      </c>
      <c r="D46" s="169" t="str">
        <f>VLOOKUP(A46,'пр.взв.'!B7:E70,4,FALSE)</f>
        <v>AZE</v>
      </c>
      <c r="E46" s="187"/>
      <c r="F46" s="18"/>
      <c r="G46" s="70"/>
      <c r="H46" s="20"/>
      <c r="I46" s="17"/>
      <c r="J46" s="17"/>
      <c r="K46" s="71"/>
      <c r="L46" s="73"/>
      <c r="M46" s="20"/>
      <c r="N46" s="230"/>
      <c r="O46" s="216"/>
      <c r="P46" s="193"/>
      <c r="Q46" s="193"/>
      <c r="R46" s="41"/>
    </row>
    <row r="47" spans="1:18" ht="9" customHeight="1" thickBot="1">
      <c r="A47" s="201"/>
      <c r="B47" s="154"/>
      <c r="C47" s="156"/>
      <c r="D47" s="158"/>
      <c r="E47" s="20"/>
      <c r="F47" s="17"/>
      <c r="G47" s="184">
        <v>2</v>
      </c>
      <c r="H47" s="17"/>
      <c r="I47" s="17"/>
      <c r="J47" s="17"/>
      <c r="K47" s="69"/>
      <c r="L47" s="73"/>
      <c r="M47" s="20"/>
      <c r="N47" s="230"/>
      <c r="O47" s="216"/>
      <c r="P47" s="193" t="e">
        <f>VLOOKUP(O47,'пр.взв.'!B7:E70,3,FALSE)</f>
        <v>#N/A</v>
      </c>
      <c r="Q47" s="193" t="e">
        <f>VLOOKUP(O47,'пр.взв.'!B7:E70,4,FALSE)</f>
        <v>#N/A</v>
      </c>
      <c r="R47" s="41"/>
    </row>
    <row r="48" spans="1:18" ht="9" customHeight="1" thickBot="1">
      <c r="A48" s="202">
        <v>10</v>
      </c>
      <c r="B48" s="153" t="str">
        <f>VLOOKUP(A48,'пр.взв.'!B7:E70,2,FALSE)</f>
        <v>KHALILOV DZHAMSHED</v>
      </c>
      <c r="C48" s="155" t="str">
        <f>VLOOKUP(A48,'пр.взв.'!B7:E70,3,FALSE)</f>
        <v>1987 ms</v>
      </c>
      <c r="D48" s="157" t="str">
        <f>VLOOKUP(A48,'пр.взв.'!B7:E70,4,FALSE)</f>
        <v>TJK</v>
      </c>
      <c r="E48" s="20"/>
      <c r="F48" s="17"/>
      <c r="G48" s="185"/>
      <c r="H48" s="18"/>
      <c r="I48" s="70"/>
      <c r="J48" s="20"/>
      <c r="K48" s="20"/>
      <c r="L48" s="73"/>
      <c r="M48" s="20"/>
      <c r="N48" s="230"/>
      <c r="O48" s="216"/>
      <c r="P48" s="193"/>
      <c r="Q48" s="193"/>
      <c r="R48" s="41"/>
    </row>
    <row r="49" spans="1:18" ht="9" customHeight="1">
      <c r="A49" s="203"/>
      <c r="B49" s="154"/>
      <c r="C49" s="156"/>
      <c r="D49" s="158"/>
      <c r="E49" s="186">
        <v>10</v>
      </c>
      <c r="F49" s="19"/>
      <c r="G49" s="70"/>
      <c r="H49" s="17"/>
      <c r="I49" s="70"/>
      <c r="J49" s="20"/>
      <c r="K49" s="20"/>
      <c r="L49" s="73"/>
      <c r="M49" s="20"/>
      <c r="N49" s="230"/>
      <c r="O49" s="216"/>
      <c r="P49" s="193" t="e">
        <f>VLOOKUP(O49,'пр.взв.'!B7:E70,3,FALSE)</f>
        <v>#N/A</v>
      </c>
      <c r="Q49" s="193" t="e">
        <f>VLOOKUP(O49,'пр.взв.'!B7:E70,4,FALSE)</f>
        <v>#N/A</v>
      </c>
      <c r="R49" s="41"/>
    </row>
    <row r="50" spans="1:18" ht="9" customHeight="1" thickBot="1">
      <c r="A50" s="204">
        <v>26</v>
      </c>
      <c r="B50" s="143" t="e">
        <f>VLOOKUP(A50,'пр.взв.'!B7:E70,2,FALSE)</f>
        <v>#N/A</v>
      </c>
      <c r="C50" s="145" t="e">
        <f>VLOOKUP(A50,'пр.взв.'!B7:E70,3,FALSE)</f>
        <v>#N/A</v>
      </c>
      <c r="D50" s="147" t="e">
        <f>VLOOKUP(A50,'пр.взв.'!B7:E70,4,FALSE)</f>
        <v>#N/A</v>
      </c>
      <c r="E50" s="187"/>
      <c r="F50" s="20"/>
      <c r="G50" s="17"/>
      <c r="H50" s="17"/>
      <c r="I50" s="70"/>
      <c r="J50" s="20"/>
      <c r="K50" s="20"/>
      <c r="L50" s="73"/>
      <c r="M50" s="20"/>
      <c r="N50" s="230"/>
      <c r="O50" s="216"/>
      <c r="P50" s="193"/>
      <c r="Q50" s="193"/>
      <c r="R50" s="41"/>
    </row>
    <row r="51" spans="1:18" ht="9" customHeight="1" thickBot="1">
      <c r="A51" s="205"/>
      <c r="B51" s="163"/>
      <c r="C51" s="164"/>
      <c r="D51" s="165"/>
      <c r="E51" s="20"/>
      <c r="F51" s="20"/>
      <c r="G51" s="17"/>
      <c r="H51" s="17"/>
      <c r="I51" s="184">
        <v>14</v>
      </c>
      <c r="J51" s="20"/>
      <c r="K51" s="20"/>
      <c r="L51" s="73"/>
      <c r="M51" s="20"/>
      <c r="N51" s="189"/>
      <c r="O51" s="196"/>
      <c r="P51" s="193" t="e">
        <f>VLOOKUP(O51,'пр.взв.'!B7:E70,3,FALSE)</f>
        <v>#N/A</v>
      </c>
      <c r="Q51" s="193" t="e">
        <f>VLOOKUP(O51,'пр.взв.'!B7:E70,4,FALSE)</f>
        <v>#N/A</v>
      </c>
      <c r="R51" s="41"/>
    </row>
    <row r="52" spans="1:18" ht="9" customHeight="1" thickBot="1">
      <c r="A52" s="202">
        <v>6</v>
      </c>
      <c r="B52" s="153" t="str">
        <f>VLOOKUP(A52,'пр.взв.'!B7:E70,2,FALSE)</f>
        <v>MAMMADOV VUGAR</v>
      </c>
      <c r="C52" s="155" t="str">
        <f>VLOOKUP(A52,'пр.взв.'!B7:E70,3,FALSE)</f>
        <v>1990 ms</v>
      </c>
      <c r="D52" s="157" t="str">
        <f>VLOOKUP(A52,'пр.взв.'!B7:E70,4,FALSE)</f>
        <v>AZE</v>
      </c>
      <c r="E52" s="20"/>
      <c r="F52" s="20"/>
      <c r="G52" s="17"/>
      <c r="H52" s="17"/>
      <c r="I52" s="185"/>
      <c r="J52" s="72"/>
      <c r="K52" s="20"/>
      <c r="L52" s="73"/>
      <c r="M52" s="20"/>
      <c r="N52" s="189"/>
      <c r="O52" s="196"/>
      <c r="P52" s="193"/>
      <c r="Q52" s="193"/>
      <c r="R52" s="41"/>
    </row>
    <row r="53" spans="1:18" ht="9" customHeight="1">
      <c r="A53" s="203"/>
      <c r="B53" s="154"/>
      <c r="C53" s="156"/>
      <c r="D53" s="158"/>
      <c r="E53" s="186">
        <v>6</v>
      </c>
      <c r="F53" s="20"/>
      <c r="G53" s="17"/>
      <c r="H53" s="17"/>
      <c r="I53" s="70"/>
      <c r="J53" s="73"/>
      <c r="K53" s="20"/>
      <c r="L53" s="73"/>
      <c r="M53" s="20"/>
      <c r="N53" s="189"/>
      <c r="O53" s="196"/>
      <c r="P53" s="193" t="e">
        <f>VLOOKUP(O53,'пр.взв.'!B7:E70,3,FALSE)</f>
        <v>#N/A</v>
      </c>
      <c r="Q53" s="193" t="e">
        <f>VLOOKUP(O53,'пр.взв.'!B7:E70,4,FALSE)</f>
        <v>#N/A</v>
      </c>
      <c r="R53" s="41"/>
    </row>
    <row r="54" spans="1:18" ht="9" customHeight="1" thickBot="1">
      <c r="A54" s="204">
        <v>22</v>
      </c>
      <c r="B54" s="143" t="e">
        <f>VLOOKUP(A54,'пр.взв.'!B7:E70,2,FALSE)</f>
        <v>#N/A</v>
      </c>
      <c r="C54" s="145" t="e">
        <f>VLOOKUP(A54,'пр.взв.'!B7:E70,3,FALSE)</f>
        <v>#N/A</v>
      </c>
      <c r="D54" s="147" t="e">
        <f>VLOOKUP(A54,'пр.взв.'!B7:E70,4,FALSE)</f>
        <v>#N/A</v>
      </c>
      <c r="E54" s="187"/>
      <c r="F54" s="18"/>
      <c r="G54" s="70"/>
      <c r="H54" s="17"/>
      <c r="I54" s="70"/>
      <c r="J54" s="73"/>
      <c r="K54" s="20"/>
      <c r="L54" s="73"/>
      <c r="M54" s="20"/>
      <c r="N54" s="189"/>
      <c r="O54" s="196"/>
      <c r="P54" s="193"/>
      <c r="Q54" s="193"/>
      <c r="R54" s="41"/>
    </row>
    <row r="55" spans="1:18" ht="9" customHeight="1" thickBot="1">
      <c r="A55" s="205"/>
      <c r="B55" s="163"/>
      <c r="C55" s="164"/>
      <c r="D55" s="165"/>
      <c r="E55" s="20"/>
      <c r="F55" s="17"/>
      <c r="G55" s="184">
        <v>14</v>
      </c>
      <c r="H55" s="19"/>
      <c r="I55" s="70"/>
      <c r="J55" s="73"/>
      <c r="K55" s="20"/>
      <c r="L55" s="73"/>
      <c r="M55" s="20"/>
      <c r="N55" s="189"/>
      <c r="O55" s="196"/>
      <c r="P55" s="193" t="e">
        <f>VLOOKUP(O55,'пр.взв.'!B7:E70,3,FALSE)</f>
        <v>#N/A</v>
      </c>
      <c r="Q55" s="193" t="e">
        <f>VLOOKUP(O55,'пр.взв.'!B7:E70,4,FALSE)</f>
        <v>#N/A</v>
      </c>
      <c r="R55" s="41"/>
    </row>
    <row r="56" spans="1:18" ht="9" customHeight="1" thickBot="1">
      <c r="A56" s="202">
        <v>14</v>
      </c>
      <c r="B56" s="153" t="str">
        <f>VLOOKUP(A56,'пр.взв.'!B7:E70,2,FALSE)</f>
        <v>BALYKOV VLADIMIR</v>
      </c>
      <c r="C56" s="155" t="str">
        <f>VLOOKUP(A56,'пр.взв.'!B7:E70,3,FALSE)</f>
        <v>1991 ms</v>
      </c>
      <c r="D56" s="157" t="str">
        <f>VLOOKUP(A56,'пр.взв.'!B7:E70,4,FALSE)</f>
        <v>RUS</v>
      </c>
      <c r="E56" s="20"/>
      <c r="F56" s="17"/>
      <c r="G56" s="185"/>
      <c r="H56" s="17"/>
      <c r="I56" s="17"/>
      <c r="J56" s="73"/>
      <c r="K56" s="20"/>
      <c r="L56" s="73"/>
      <c r="M56" s="20"/>
      <c r="N56" s="189"/>
      <c r="O56" s="196"/>
      <c r="P56" s="193"/>
      <c r="Q56" s="193"/>
      <c r="R56" s="41"/>
    </row>
    <row r="57" spans="1:18" ht="9" customHeight="1">
      <c r="A57" s="203"/>
      <c r="B57" s="154"/>
      <c r="C57" s="156"/>
      <c r="D57" s="158"/>
      <c r="E57" s="186">
        <v>14</v>
      </c>
      <c r="F57" s="19"/>
      <c r="G57" s="70"/>
      <c r="H57" s="17"/>
      <c r="I57" s="17"/>
      <c r="J57" s="73"/>
      <c r="K57" s="20"/>
      <c r="L57" s="73"/>
      <c r="M57" s="20"/>
      <c r="N57" s="189"/>
      <c r="O57" s="196"/>
      <c r="P57" s="193" t="e">
        <f>VLOOKUP(O57,'пр.взв.'!B7:E70,3,FALSE)</f>
        <v>#N/A</v>
      </c>
      <c r="Q57" s="193" t="e">
        <f>VLOOKUP(O57,'пр.взв.'!B7:E70,4,FALSE)</f>
        <v>#N/A</v>
      </c>
      <c r="R57" s="41"/>
    </row>
    <row r="58" spans="1:18" ht="9" customHeight="1" thickBot="1">
      <c r="A58" s="204">
        <v>30</v>
      </c>
      <c r="B58" s="143" t="e">
        <f>VLOOKUP(A58,'пр.взв.'!B7:E70,2,FALSE)</f>
        <v>#N/A</v>
      </c>
      <c r="C58" s="145" t="e">
        <f>VLOOKUP(A58,'пр.взв.'!B7:E70,3,FALSE)</f>
        <v>#N/A</v>
      </c>
      <c r="D58" s="147" t="e">
        <f>VLOOKUP(A58,'пр.взв.'!B7:E70,4,FALSE)</f>
        <v>#N/A</v>
      </c>
      <c r="E58" s="187"/>
      <c r="F58" s="20"/>
      <c r="G58" s="17"/>
      <c r="H58" s="17"/>
      <c r="I58" s="17"/>
      <c r="J58" s="73"/>
      <c r="K58" s="20"/>
      <c r="L58" s="73"/>
      <c r="M58" s="20"/>
      <c r="N58" s="189"/>
      <c r="O58" s="196"/>
      <c r="P58" s="193"/>
      <c r="Q58" s="193"/>
      <c r="R58" s="41"/>
    </row>
    <row r="59" spans="1:18" ht="9" customHeight="1" thickBot="1">
      <c r="A59" s="205"/>
      <c r="B59" s="163"/>
      <c r="C59" s="164"/>
      <c r="D59" s="165"/>
      <c r="E59" s="20"/>
      <c r="F59" s="20"/>
      <c r="G59" s="17"/>
      <c r="H59" s="17"/>
      <c r="I59" s="17"/>
      <c r="J59" s="73"/>
      <c r="K59" s="184">
        <v>4</v>
      </c>
      <c r="L59" s="74"/>
      <c r="M59" s="20"/>
      <c r="N59" s="189"/>
      <c r="O59" s="196"/>
      <c r="P59" s="193" t="e">
        <f>VLOOKUP(O59,'пр.взв.'!B7:E70,3,FALSE)</f>
        <v>#N/A</v>
      </c>
      <c r="Q59" s="193" t="e">
        <f>VLOOKUP(O59,'пр.взв.'!B7:E70,4,FALSE)</f>
        <v>#N/A</v>
      </c>
      <c r="R59" s="41"/>
    </row>
    <row r="60" spans="1:18" ht="9" customHeight="1" thickBot="1">
      <c r="A60" s="202">
        <v>4</v>
      </c>
      <c r="B60" s="153" t="str">
        <f>VLOOKUP(A60,'пр.взв.'!B7:E70,2,FALSE)</f>
        <v>MATSKOV VLADISLAV</v>
      </c>
      <c r="C60" s="155" t="str">
        <f>VLOOKUP(A60,'пр.взв.'!B7:E70,3,FALSE)</f>
        <v>1988 msic</v>
      </c>
      <c r="D60" s="157" t="str">
        <f>VLOOKUP(A60,'пр.взв.'!B7:E70,4,FALSE)</f>
        <v>RUS</v>
      </c>
      <c r="E60" s="20"/>
      <c r="F60" s="20"/>
      <c r="G60" s="17"/>
      <c r="H60" s="17"/>
      <c r="I60" s="17"/>
      <c r="J60" s="73"/>
      <c r="K60" s="185"/>
      <c r="L60" s="20"/>
      <c r="M60" s="20"/>
      <c r="N60" s="189"/>
      <c r="O60" s="196"/>
      <c r="P60" s="193"/>
      <c r="Q60" s="193"/>
      <c r="R60" s="41"/>
    </row>
    <row r="61" spans="1:18" ht="9" customHeight="1">
      <c r="A61" s="203"/>
      <c r="B61" s="154"/>
      <c r="C61" s="156"/>
      <c r="D61" s="158"/>
      <c r="E61" s="186">
        <v>4</v>
      </c>
      <c r="F61" s="20"/>
      <c r="G61" s="17"/>
      <c r="H61" s="17"/>
      <c r="I61" s="17"/>
      <c r="J61" s="73"/>
      <c r="K61" s="20"/>
      <c r="L61" s="20"/>
      <c r="M61" s="20"/>
      <c r="N61" s="189"/>
      <c r="O61" s="196"/>
      <c r="P61" s="193" t="e">
        <f>VLOOKUP(O61,'пр.взв.'!B7:E70,3,FALSE)</f>
        <v>#N/A</v>
      </c>
      <c r="Q61" s="193" t="e">
        <f>VLOOKUP(O61,'пр.взв.'!B7:E70,4,FALSE)</f>
        <v>#N/A</v>
      </c>
      <c r="R61" s="41"/>
    </row>
    <row r="62" spans="1:18" ht="9" customHeight="1" thickBot="1">
      <c r="A62" s="204">
        <v>20</v>
      </c>
      <c r="B62" s="143" t="e">
        <f>VLOOKUP(A62,'пр.взв.'!B7:E70,2,FALSE)</f>
        <v>#N/A</v>
      </c>
      <c r="C62" s="145" t="e">
        <f>VLOOKUP(A62,'пр.взв.'!B7:E70,3,FALSE)</f>
        <v>#N/A</v>
      </c>
      <c r="D62" s="147" t="e">
        <f>VLOOKUP(A62,'пр.взв.'!B7:E70,4,FALSE)</f>
        <v>#N/A</v>
      </c>
      <c r="E62" s="187"/>
      <c r="F62" s="18"/>
      <c r="G62" s="70"/>
      <c r="H62" s="17"/>
      <c r="I62" s="17"/>
      <c r="J62" s="73"/>
      <c r="K62" s="20"/>
      <c r="L62" s="20"/>
      <c r="M62" s="20"/>
      <c r="N62" s="189"/>
      <c r="O62" s="196"/>
      <c r="P62" s="193"/>
      <c r="Q62" s="193"/>
      <c r="R62" s="41"/>
    </row>
    <row r="63" spans="1:18" ht="9" customHeight="1" thickBot="1">
      <c r="A63" s="205"/>
      <c r="B63" s="163"/>
      <c r="C63" s="164"/>
      <c r="D63" s="165"/>
      <c r="E63" s="20"/>
      <c r="F63" s="17"/>
      <c r="G63" s="184">
        <v>4</v>
      </c>
      <c r="H63" s="17"/>
      <c r="I63" s="17"/>
      <c r="J63" s="73"/>
      <c r="K63" s="20"/>
      <c r="L63" s="20"/>
      <c r="M63" s="20"/>
      <c r="N63" s="189"/>
      <c r="O63" s="196"/>
      <c r="P63" s="193" t="e">
        <f>VLOOKUP(O63,'пр.взв.'!B7:E70,3,FALSE)</f>
        <v>#N/A</v>
      </c>
      <c r="Q63" s="193" t="e">
        <f>VLOOKUP(O63,'пр.взв.'!B7:E70,4,FALSE)</f>
        <v>#N/A</v>
      </c>
      <c r="R63" s="41"/>
    </row>
    <row r="64" spans="1:18" ht="9" customHeight="1" thickBot="1">
      <c r="A64" s="202">
        <v>12</v>
      </c>
      <c r="B64" s="153" t="str">
        <f>VLOOKUP(A64,'пр.взв.'!B7:E70,2,FALSE)</f>
        <v>NAMAZOV RUSLAN</v>
      </c>
      <c r="C64" s="155" t="str">
        <f>VLOOKUP(A64,'пр.взв.'!B7:E70,3,FALSE)</f>
        <v>1989 ms</v>
      </c>
      <c r="D64" s="157" t="str">
        <f>VLOOKUP(A64,'пр.взв.'!B7:E70,4,FALSE)</f>
        <v>BLR</v>
      </c>
      <c r="E64" s="20"/>
      <c r="F64" s="17"/>
      <c r="G64" s="185"/>
      <c r="H64" s="18"/>
      <c r="I64" s="70"/>
      <c r="J64" s="73"/>
      <c r="K64" s="20"/>
      <c r="L64" s="75"/>
      <c r="M64" s="75"/>
      <c r="N64" s="189"/>
      <c r="O64" s="196"/>
      <c r="P64" s="193"/>
      <c r="Q64" s="193"/>
      <c r="R64" s="41"/>
    </row>
    <row r="65" spans="1:18" ht="9" customHeight="1">
      <c r="A65" s="203"/>
      <c r="B65" s="154"/>
      <c r="C65" s="156"/>
      <c r="D65" s="158"/>
      <c r="E65" s="186">
        <v>12</v>
      </c>
      <c r="F65" s="19"/>
      <c r="G65" s="70"/>
      <c r="H65" s="17"/>
      <c r="I65" s="70"/>
      <c r="J65" s="73"/>
      <c r="K65" s="20"/>
      <c r="L65" s="75"/>
      <c r="M65" s="75"/>
      <c r="N65" s="189"/>
      <c r="O65" s="196"/>
      <c r="P65" s="193" t="e">
        <f>VLOOKUP(O65,'пр.взв.'!B7:E70,3,FALSE)</f>
        <v>#N/A</v>
      </c>
      <c r="Q65" s="193" t="e">
        <f>VLOOKUP(O65,'пр.взв.'!B7:E70,4,FALSE)</f>
        <v>#N/A</v>
      </c>
      <c r="R65" s="41"/>
    </row>
    <row r="66" spans="1:18" ht="9" customHeight="1" thickBot="1">
      <c r="A66" s="204">
        <v>28</v>
      </c>
      <c r="B66" s="143" t="e">
        <f>VLOOKUP(A66,'пр.взв.'!B7:E70,2,FALSE)</f>
        <v>#N/A</v>
      </c>
      <c r="C66" s="145" t="e">
        <f>VLOOKUP(A66,'пр.взв.'!B7:E70,3,FALSE)</f>
        <v>#N/A</v>
      </c>
      <c r="D66" s="147" t="e">
        <f>VLOOKUP(A66,'пр.взв.'!B7:E70,4,FALSE)</f>
        <v>#N/A</v>
      </c>
      <c r="E66" s="187"/>
      <c r="F66" s="20"/>
      <c r="G66" s="17"/>
      <c r="H66" s="17"/>
      <c r="I66" s="70"/>
      <c r="J66" s="73"/>
      <c r="K66" s="20"/>
      <c r="L66" s="75"/>
      <c r="M66" s="75"/>
      <c r="N66" s="189"/>
      <c r="O66" s="196"/>
      <c r="P66" s="193"/>
      <c r="Q66" s="193"/>
      <c r="R66" s="41"/>
    </row>
    <row r="67" spans="1:18" ht="9" customHeight="1" thickBot="1">
      <c r="A67" s="205"/>
      <c r="B67" s="163"/>
      <c r="C67" s="164"/>
      <c r="D67" s="165"/>
      <c r="E67" s="20"/>
      <c r="F67" s="20"/>
      <c r="G67" s="17"/>
      <c r="H67" s="17"/>
      <c r="I67" s="184">
        <v>4</v>
      </c>
      <c r="J67" s="74"/>
      <c r="K67" s="20"/>
      <c r="L67" s="75"/>
      <c r="M67" s="75"/>
      <c r="N67" s="189"/>
      <c r="O67" s="196"/>
      <c r="P67" s="193" t="e">
        <f>VLOOKUP(O67,'пр.взв.'!B7:E70,3,FALSE)</f>
        <v>#N/A</v>
      </c>
      <c r="Q67" s="193" t="e">
        <f>VLOOKUP(O67,'пр.взв.'!B7:E70,4,FALSE)</f>
        <v>#N/A</v>
      </c>
      <c r="R67" s="41"/>
    </row>
    <row r="68" spans="1:18" ht="9" customHeight="1" thickBot="1">
      <c r="A68" s="202">
        <v>8</v>
      </c>
      <c r="B68" s="153" t="str">
        <f>VLOOKUP(A68,'пр.взв.'!B7:E70,2,FALSE)</f>
        <v>SLIVIN ALEKSANDR</v>
      </c>
      <c r="C68" s="155" t="str">
        <f>VLOOKUP(A68,'пр.взв.'!B7:E70,3,FALSE)</f>
        <v>1989 ms</v>
      </c>
      <c r="D68" s="157" t="str">
        <f>VLOOKUP(A68,'пр.взв.'!B7:E70,4,FALSE)</f>
        <v>RUS</v>
      </c>
      <c r="E68" s="20"/>
      <c r="F68" s="20"/>
      <c r="G68" s="17"/>
      <c r="H68" s="17"/>
      <c r="I68" s="185"/>
      <c r="J68" s="17"/>
      <c r="K68" s="20"/>
      <c r="L68" s="75"/>
      <c r="M68" s="75"/>
      <c r="N68" s="189"/>
      <c r="O68" s="196"/>
      <c r="P68" s="193"/>
      <c r="Q68" s="193"/>
      <c r="R68" s="41"/>
    </row>
    <row r="69" spans="1:18" ht="9" customHeight="1">
      <c r="A69" s="203"/>
      <c r="B69" s="154"/>
      <c r="C69" s="156"/>
      <c r="D69" s="158"/>
      <c r="E69" s="186">
        <v>8</v>
      </c>
      <c r="F69" s="20"/>
      <c r="G69" s="17"/>
      <c r="H69" s="17"/>
      <c r="I69" s="70"/>
      <c r="J69" s="17"/>
      <c r="K69" s="20"/>
      <c r="L69" s="75"/>
      <c r="M69" s="75"/>
      <c r="N69" s="189"/>
      <c r="O69" s="196"/>
      <c r="P69" s="193" t="e">
        <f>VLOOKUP(O69,'пр.взв.'!B7:E70,3,FALSE)</f>
        <v>#N/A</v>
      </c>
      <c r="Q69" s="193" t="e">
        <f>VLOOKUP(O69,'пр.взв.'!B7:E70,4,FALSE)</f>
        <v>#N/A</v>
      </c>
      <c r="R69" s="41"/>
    </row>
    <row r="70" spans="1:18" ht="9" customHeight="1" thickBot="1">
      <c r="A70" s="204">
        <v>24</v>
      </c>
      <c r="B70" s="143" t="e">
        <f>VLOOKUP(A70,'пр.взв.'!B7:E70,2,FALSE)</f>
        <v>#N/A</v>
      </c>
      <c r="C70" s="145" t="e">
        <f>VLOOKUP(A70,'пр.взв.'!B7:E70,3,FALSE)</f>
        <v>#N/A</v>
      </c>
      <c r="D70" s="147" t="e">
        <f>VLOOKUP(A70,'пр.взв.'!B7:E70,4,FALSE)</f>
        <v>#N/A</v>
      </c>
      <c r="E70" s="187"/>
      <c r="F70" s="18"/>
      <c r="G70" s="70"/>
      <c r="H70" s="17"/>
      <c r="I70" s="70"/>
      <c r="J70" s="17"/>
      <c r="K70" s="20"/>
      <c r="L70" s="75"/>
      <c r="M70" s="75"/>
      <c r="N70" s="189"/>
      <c r="O70" s="196"/>
      <c r="P70" s="193"/>
      <c r="Q70" s="193"/>
      <c r="R70" s="41"/>
    </row>
    <row r="71" spans="1:18" ht="9" customHeight="1" thickBot="1">
      <c r="A71" s="205"/>
      <c r="B71" s="163"/>
      <c r="C71" s="164"/>
      <c r="D71" s="165"/>
      <c r="E71" s="20"/>
      <c r="F71" s="17"/>
      <c r="G71" s="184">
        <v>8</v>
      </c>
      <c r="H71" s="19"/>
      <c r="I71" s="70"/>
      <c r="J71" s="17"/>
      <c r="K71" s="20"/>
      <c r="L71" s="75"/>
      <c r="M71" s="75"/>
      <c r="N71" s="189"/>
      <c r="O71" s="196"/>
      <c r="P71" s="193" t="e">
        <f>VLOOKUP(O71,'пр.взв.'!B7:E70,3,FALSE)</f>
        <v>#N/A</v>
      </c>
      <c r="Q71" s="193" t="e">
        <f>VLOOKUP(O71,'пр.взв.'!B7:E70,4,FALSE)</f>
        <v>#N/A</v>
      </c>
      <c r="R71" s="41"/>
    </row>
    <row r="72" spans="1:18" ht="9" customHeight="1" thickBot="1">
      <c r="A72" s="202">
        <v>16</v>
      </c>
      <c r="B72" s="153" t="str">
        <f>VLOOKUP(A72,'пр.взв.'!B7:E70,2,FALSE)</f>
        <v>MIRZOYAN MARTIN</v>
      </c>
      <c r="C72" s="155">
        <f>VLOOKUP(A72,'пр.взв.'!B7:E70,3,FALSE)</f>
        <v>1990</v>
      </c>
      <c r="D72" s="157" t="str">
        <f>VLOOKUP(A72,'пр.взв.'!B7:E70,4,FALSE)</f>
        <v>ARM</v>
      </c>
      <c r="E72" s="20"/>
      <c r="F72" s="17"/>
      <c r="G72" s="185"/>
      <c r="H72" s="17"/>
      <c r="I72" s="17"/>
      <c r="J72" s="17"/>
      <c r="K72" s="17"/>
      <c r="L72" s="75"/>
      <c r="M72" s="75"/>
      <c r="N72" s="189"/>
      <c r="O72" s="196"/>
      <c r="P72" s="193"/>
      <c r="Q72" s="193"/>
      <c r="R72" s="41"/>
    </row>
    <row r="73" spans="1:18" ht="9" customHeight="1">
      <c r="A73" s="203"/>
      <c r="B73" s="154"/>
      <c r="C73" s="156"/>
      <c r="D73" s="158"/>
      <c r="E73" s="186">
        <v>16</v>
      </c>
      <c r="F73" s="19"/>
      <c r="G73" s="70"/>
      <c r="H73" s="17"/>
      <c r="I73" s="20"/>
      <c r="J73" s="17"/>
      <c r="K73" s="17"/>
      <c r="L73" s="17"/>
      <c r="M73" s="17"/>
      <c r="O73" s="41"/>
      <c r="P73" s="41"/>
      <c r="Q73" s="41"/>
      <c r="R73" s="41"/>
    </row>
    <row r="74" spans="1:18" ht="9" customHeight="1" thickBot="1">
      <c r="A74" s="204">
        <v>32</v>
      </c>
      <c r="B74" s="143" t="e">
        <f>VLOOKUP(A74,'пр.взв.'!B7:E70,2,FALSE)</f>
        <v>#N/A</v>
      </c>
      <c r="C74" s="145" t="e">
        <f>VLOOKUP(A74,'пр.взв.'!B7:E70,3,FALSE)</f>
        <v>#N/A</v>
      </c>
      <c r="D74" s="147" t="e">
        <f>VLOOKUP(A74,'пр.взв.'!B7:E70,4,FALSE)</f>
        <v>#N/A</v>
      </c>
      <c r="E74" s="187"/>
      <c r="F74" s="20"/>
      <c r="G74" s="20"/>
      <c r="H74" s="17"/>
      <c r="I74" s="20"/>
      <c r="J74" s="17"/>
      <c r="K74" s="17"/>
      <c r="L74" s="17"/>
      <c r="M74" s="17"/>
      <c r="N74" s="232" t="s">
        <v>44</v>
      </c>
      <c r="O74" s="232"/>
      <c r="P74" s="232"/>
      <c r="Q74" s="41"/>
      <c r="R74" s="41"/>
    </row>
    <row r="75" spans="1:18" ht="9" customHeight="1" thickBot="1">
      <c r="A75" s="205"/>
      <c r="B75" s="144"/>
      <c r="C75" s="146"/>
      <c r="D75" s="148"/>
      <c r="H75" s="7"/>
      <c r="J75" s="7"/>
      <c r="K75" s="7"/>
      <c r="L75" s="7"/>
      <c r="M75" s="7"/>
      <c r="N75" s="232"/>
      <c r="O75" s="232"/>
      <c r="P75" s="232"/>
      <c r="Q75" s="41"/>
      <c r="R75" s="41"/>
    </row>
    <row r="76" spans="1:18" ht="9" customHeight="1">
      <c r="A76" s="38"/>
      <c r="B76" s="38"/>
      <c r="C76" s="38"/>
      <c r="D76" s="37"/>
      <c r="F76" s="47"/>
      <c r="H76" s="7"/>
      <c r="I76" s="7"/>
      <c r="J76" s="46"/>
      <c r="K76" s="7"/>
      <c r="L76" s="184">
        <v>9</v>
      </c>
      <c r="M76" s="17"/>
      <c r="N76" s="17"/>
      <c r="O76" s="41"/>
      <c r="P76" s="41"/>
      <c r="Q76" s="41"/>
      <c r="R76" s="41"/>
    </row>
    <row r="77" spans="1:18" ht="9" customHeight="1" thickBot="1">
      <c r="A77" s="214" t="str">
        <f>полуфинал!A19</f>
        <v>Chief referee</v>
      </c>
      <c r="B77" s="214"/>
      <c r="C77" s="215" t="str">
        <f>полуфинал!F19</f>
        <v>R. Baboyan</v>
      </c>
      <c r="D77" s="215"/>
      <c r="E77" s="215"/>
      <c r="F77" s="231" t="str">
        <f>HYPERLINK('[1]реквизиты'!$G$9)</f>
        <v>/RUS/</v>
      </c>
      <c r="G77" s="231"/>
      <c r="H77" s="34"/>
      <c r="I77" s="7"/>
      <c r="J77" s="7"/>
      <c r="K77" s="7"/>
      <c r="L77" s="185"/>
      <c r="M77" s="72"/>
      <c r="N77" s="17"/>
      <c r="O77" s="41"/>
      <c r="P77" s="41"/>
      <c r="Q77" s="41"/>
      <c r="R77" s="41"/>
    </row>
    <row r="78" spans="1:18" ht="9" customHeight="1">
      <c r="A78" s="214"/>
      <c r="B78" s="214"/>
      <c r="C78" s="215"/>
      <c r="D78" s="215"/>
      <c r="E78" s="215"/>
      <c r="F78" s="231"/>
      <c r="G78" s="231"/>
      <c r="H78" s="46"/>
      <c r="I78" s="7"/>
      <c r="J78" s="7"/>
      <c r="K78" s="7"/>
      <c r="L78" s="17"/>
      <c r="M78" s="73"/>
      <c r="N78" s="184">
        <v>14</v>
      </c>
      <c r="O78" s="41"/>
      <c r="P78" s="41"/>
      <c r="Q78" s="41"/>
      <c r="R78" s="41"/>
    </row>
    <row r="79" spans="3:14" ht="9" customHeight="1" thickBot="1">
      <c r="C79" s="20"/>
      <c r="D79" s="20"/>
      <c r="E79" s="20"/>
      <c r="F79" s="48"/>
      <c r="G79" s="48"/>
      <c r="H79" s="7"/>
      <c r="I79" s="7"/>
      <c r="J79" s="34"/>
      <c r="K79" s="7"/>
      <c r="L79" s="17"/>
      <c r="M79" s="73"/>
      <c r="N79" s="185"/>
    </row>
    <row r="80" spans="1:14" ht="9" customHeight="1">
      <c r="A80" s="214" t="str">
        <f>полуфинал!A21</f>
        <v>Chief  secretary</v>
      </c>
      <c r="B80" s="214"/>
      <c r="C80" s="215" t="str">
        <f>полуфинал!F21</f>
        <v>R. Zakirov</v>
      </c>
      <c r="D80" s="215"/>
      <c r="E80" s="215"/>
      <c r="F80" s="188" t="str">
        <f>HYPERLINK('[1]реквизиты'!$G$11)</f>
        <v>/RUS/</v>
      </c>
      <c r="G80" s="188"/>
      <c r="H80" s="7"/>
      <c r="I80" s="7"/>
      <c r="J80" s="46"/>
      <c r="K80" s="7"/>
      <c r="L80" s="184">
        <v>14</v>
      </c>
      <c r="M80" s="74"/>
      <c r="N80" s="17"/>
    </row>
    <row r="81" spans="1:14" ht="9" customHeight="1" thickBot="1">
      <c r="A81" s="214"/>
      <c r="B81" s="214"/>
      <c r="C81" s="215"/>
      <c r="D81" s="215"/>
      <c r="E81" s="215"/>
      <c r="F81" s="188"/>
      <c r="G81" s="188"/>
      <c r="H81" s="7"/>
      <c r="L81" s="185"/>
      <c r="M81" s="17"/>
      <c r="N81" s="17"/>
    </row>
    <row r="82" spans="8:10" ht="9" customHeight="1">
      <c r="H82" s="34"/>
      <c r="I82" s="7"/>
      <c r="J82" s="7"/>
    </row>
    <row r="83" ht="9" customHeight="1"/>
    <row r="84" ht="9" customHeight="1"/>
    <row r="85" ht="9" customHeight="1">
      <c r="G85" s="7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06">
    <mergeCell ref="B8:B9"/>
    <mergeCell ref="B42:B43"/>
    <mergeCell ref="A80:B81"/>
    <mergeCell ref="C80:E81"/>
    <mergeCell ref="D72:D73"/>
    <mergeCell ref="A70:A71"/>
    <mergeCell ref="B70:B71"/>
    <mergeCell ref="C70:C71"/>
    <mergeCell ref="A72:A73"/>
    <mergeCell ref="B72:B73"/>
    <mergeCell ref="N45:N46"/>
    <mergeCell ref="N47:N48"/>
    <mergeCell ref="F77:G78"/>
    <mergeCell ref="N49:N50"/>
    <mergeCell ref="I51:I52"/>
    <mergeCell ref="N33:N34"/>
    <mergeCell ref="N35:N36"/>
    <mergeCell ref="N74:P75"/>
    <mergeCell ref="N55:N56"/>
    <mergeCell ref="N57:N58"/>
    <mergeCell ref="N37:N38"/>
    <mergeCell ref="N41:N42"/>
    <mergeCell ref="N51:N52"/>
    <mergeCell ref="N53:N54"/>
    <mergeCell ref="N43:N44"/>
    <mergeCell ref="Q51:Q52"/>
    <mergeCell ref="O45:O46"/>
    <mergeCell ref="P43:P44"/>
    <mergeCell ref="P45:P46"/>
    <mergeCell ref="O37:O38"/>
    <mergeCell ref="D1:N1"/>
    <mergeCell ref="N9:N10"/>
    <mergeCell ref="N11:N12"/>
    <mergeCell ref="N13:N14"/>
    <mergeCell ref="N15:N16"/>
    <mergeCell ref="N17:N18"/>
    <mergeCell ref="D2:N2"/>
    <mergeCell ref="D3:N3"/>
    <mergeCell ref="D4:N4"/>
    <mergeCell ref="E6:E7"/>
    <mergeCell ref="N19:N20"/>
    <mergeCell ref="N39:N40"/>
    <mergeCell ref="Q45:Q46"/>
    <mergeCell ref="O49:O50"/>
    <mergeCell ref="P49:P50"/>
    <mergeCell ref="Q49:Q50"/>
    <mergeCell ref="Q47:Q48"/>
    <mergeCell ref="P47:P48"/>
    <mergeCell ref="O47:O48"/>
    <mergeCell ref="P37:P38"/>
    <mergeCell ref="O67:O68"/>
    <mergeCell ref="P67:P68"/>
    <mergeCell ref="N65:N66"/>
    <mergeCell ref="Q69:Q70"/>
    <mergeCell ref="N67:N68"/>
    <mergeCell ref="Q71:Q72"/>
    <mergeCell ref="N69:N70"/>
    <mergeCell ref="O69:O70"/>
    <mergeCell ref="P69:P70"/>
    <mergeCell ref="N71:N72"/>
    <mergeCell ref="O71:O72"/>
    <mergeCell ref="P71:P72"/>
    <mergeCell ref="C72:C73"/>
    <mergeCell ref="Q41:Q42"/>
    <mergeCell ref="Q67:Q68"/>
    <mergeCell ref="O65:O66"/>
    <mergeCell ref="P65:P66"/>
    <mergeCell ref="Q65:Q66"/>
    <mergeCell ref="Q43:Q44"/>
    <mergeCell ref="Q53:Q54"/>
    <mergeCell ref="D70:D71"/>
    <mergeCell ref="O53:O54"/>
    <mergeCell ref="A77:B78"/>
    <mergeCell ref="C77:E78"/>
    <mergeCell ref="A74:A75"/>
    <mergeCell ref="B74:B75"/>
    <mergeCell ref="C74:C75"/>
    <mergeCell ref="D74:D75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Q13:Q14"/>
    <mergeCell ref="A44:A45"/>
    <mergeCell ref="B44:B45"/>
    <mergeCell ref="C44:C45"/>
    <mergeCell ref="D44:D45"/>
    <mergeCell ref="O21:O22"/>
    <mergeCell ref="P21:P22"/>
    <mergeCell ref="A42:A43"/>
    <mergeCell ref="O13:O14"/>
    <mergeCell ref="P13:P14"/>
    <mergeCell ref="Q9:Q10"/>
    <mergeCell ref="O11:O12"/>
    <mergeCell ref="P11:P12"/>
    <mergeCell ref="Q11:Q12"/>
    <mergeCell ref="O9:O10"/>
    <mergeCell ref="P9:P10"/>
    <mergeCell ref="A40:A41"/>
    <mergeCell ref="B40:B41"/>
    <mergeCell ref="C36:C37"/>
    <mergeCell ref="D36:D37"/>
    <mergeCell ref="A36:A37"/>
    <mergeCell ref="B36:B37"/>
    <mergeCell ref="A38:A39"/>
    <mergeCell ref="B38:B39"/>
    <mergeCell ref="C38:C39"/>
    <mergeCell ref="D38:D39"/>
    <mergeCell ref="Q15:Q16"/>
    <mergeCell ref="Q17:Q18"/>
    <mergeCell ref="Q19:Q20"/>
    <mergeCell ref="Q21:Q22"/>
    <mergeCell ref="Q23:Q24"/>
    <mergeCell ref="O25:O26"/>
    <mergeCell ref="P25:P26"/>
    <mergeCell ref="Q25:Q26"/>
    <mergeCell ref="P23:P24"/>
    <mergeCell ref="P15:P16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Q35:Q36"/>
    <mergeCell ref="P31:P32"/>
    <mergeCell ref="A22:A23"/>
    <mergeCell ref="B22:B23"/>
    <mergeCell ref="C22:C23"/>
    <mergeCell ref="D22:D23"/>
    <mergeCell ref="C24:C25"/>
    <mergeCell ref="D24:D25"/>
    <mergeCell ref="A30:A31"/>
    <mergeCell ref="B30:B31"/>
    <mergeCell ref="Q27:Q28"/>
    <mergeCell ref="O29:O30"/>
    <mergeCell ref="P29:P30"/>
    <mergeCell ref="Q29:Q30"/>
    <mergeCell ref="Q31:Q32"/>
    <mergeCell ref="Q33:Q34"/>
    <mergeCell ref="O27:O28"/>
    <mergeCell ref="P27:P28"/>
    <mergeCell ref="O17:O18"/>
    <mergeCell ref="P17:P18"/>
    <mergeCell ref="O19:O20"/>
    <mergeCell ref="P19:P20"/>
    <mergeCell ref="O15:O16"/>
    <mergeCell ref="A10:A11"/>
    <mergeCell ref="B10:B11"/>
    <mergeCell ref="C10:C11"/>
    <mergeCell ref="D10:D11"/>
    <mergeCell ref="B14:B15"/>
    <mergeCell ref="D12:D13"/>
    <mergeCell ref="C14:C15"/>
    <mergeCell ref="D14:D15"/>
    <mergeCell ref="A16:A17"/>
    <mergeCell ref="A8:A9"/>
    <mergeCell ref="O39:O40"/>
    <mergeCell ref="C16:C17"/>
    <mergeCell ref="D16:D17"/>
    <mergeCell ref="C18:C19"/>
    <mergeCell ref="C30:C31"/>
    <mergeCell ref="P39:P40"/>
    <mergeCell ref="A12:A13"/>
    <mergeCell ref="B12:B13"/>
    <mergeCell ref="C12:C13"/>
    <mergeCell ref="A14:A15"/>
    <mergeCell ref="A18:A19"/>
    <mergeCell ref="D18:D19"/>
    <mergeCell ref="C40:C41"/>
    <mergeCell ref="D40:D41"/>
    <mergeCell ref="B16:B17"/>
    <mergeCell ref="O43:O44"/>
    <mergeCell ref="G29:G30"/>
    <mergeCell ref="K25:K26"/>
    <mergeCell ref="O31:O32"/>
    <mergeCell ref="N23:N24"/>
    <mergeCell ref="N25:N26"/>
    <mergeCell ref="N27:N28"/>
    <mergeCell ref="N29:N30"/>
    <mergeCell ref="O33:O34"/>
    <mergeCell ref="O23:O24"/>
    <mergeCell ref="D30:D31"/>
    <mergeCell ref="C32:C33"/>
    <mergeCell ref="D32:D33"/>
    <mergeCell ref="O63:O64"/>
    <mergeCell ref="P63:P64"/>
    <mergeCell ref="Q63:Q64"/>
    <mergeCell ref="O61:O62"/>
    <mergeCell ref="N31:N32"/>
    <mergeCell ref="O55:O56"/>
    <mergeCell ref="Q59:Q60"/>
    <mergeCell ref="B18:B19"/>
    <mergeCell ref="N21:N22"/>
    <mergeCell ref="P33:P34"/>
    <mergeCell ref="O35:O36"/>
    <mergeCell ref="P35:P36"/>
    <mergeCell ref="O51:O52"/>
    <mergeCell ref="P51:P52"/>
    <mergeCell ref="E35:E36"/>
    <mergeCell ref="G37:G38"/>
    <mergeCell ref="I33:I34"/>
    <mergeCell ref="N61:N62"/>
    <mergeCell ref="O59:O60"/>
    <mergeCell ref="P59:P60"/>
    <mergeCell ref="N59:N60"/>
    <mergeCell ref="P61:P62"/>
    <mergeCell ref="Q61:Q62"/>
    <mergeCell ref="E31:E32"/>
    <mergeCell ref="Q57:Q58"/>
    <mergeCell ref="Q55:Q56"/>
    <mergeCell ref="Q39:Q40"/>
    <mergeCell ref="O41:O42"/>
    <mergeCell ref="P41:P42"/>
    <mergeCell ref="O57:O58"/>
    <mergeCell ref="P57:P58"/>
    <mergeCell ref="P55:P56"/>
    <mergeCell ref="P53:P54"/>
    <mergeCell ref="M42:M43"/>
    <mergeCell ref="Q37:Q38"/>
    <mergeCell ref="E11:E12"/>
    <mergeCell ref="G13:G14"/>
    <mergeCell ref="E15:E16"/>
    <mergeCell ref="E19:E20"/>
    <mergeCell ref="I17:I18"/>
    <mergeCell ref="G21:G22"/>
    <mergeCell ref="E23:E24"/>
    <mergeCell ref="E27:E28"/>
    <mergeCell ref="E69:E70"/>
    <mergeCell ref="G55:G56"/>
    <mergeCell ref="E57:E58"/>
    <mergeCell ref="K59:K60"/>
    <mergeCell ref="E61:E62"/>
    <mergeCell ref="E39:E40"/>
    <mergeCell ref="E45:E46"/>
    <mergeCell ref="G47:G48"/>
    <mergeCell ref="E49:E50"/>
    <mergeCell ref="E53:E54"/>
    <mergeCell ref="L80:L81"/>
    <mergeCell ref="N78:N79"/>
    <mergeCell ref="G71:G72"/>
    <mergeCell ref="E73:E74"/>
    <mergeCell ref="F80:G81"/>
    <mergeCell ref="N63:N64"/>
    <mergeCell ref="L76:L77"/>
    <mergeCell ref="G63:G64"/>
    <mergeCell ref="E65:E66"/>
    <mergeCell ref="I67:I6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A40" sqref="A1:I40"/>
    </sheetView>
  </sheetViews>
  <sheetFormatPr defaultColWidth="9.140625" defaultRowHeight="12.75"/>
  <cols>
    <col min="8" max="8" width="9.140625" style="84" customWidth="1"/>
  </cols>
  <sheetData>
    <row r="1" spans="1:8" ht="15.75" thickBot="1">
      <c r="A1" s="245" t="str">
        <f>'[2]реквизиты'!$A$16</f>
        <v>Stage of Sambo World  Cups -  A.A. Harlampiev Memorial (M)</v>
      </c>
      <c r="B1" s="246"/>
      <c r="C1" s="246"/>
      <c r="D1" s="246"/>
      <c r="E1" s="246"/>
      <c r="F1" s="246"/>
      <c r="G1" s="246"/>
      <c r="H1" s="247"/>
    </row>
    <row r="2" spans="1:8" ht="12.75">
      <c r="A2" s="248" t="str">
        <f>'пр.хода'!$D$3</f>
        <v>Mart  24 -27.2011            Moscow (Russia)     </v>
      </c>
      <c r="B2" s="248"/>
      <c r="C2" s="248"/>
      <c r="D2" s="248"/>
      <c r="E2" s="248"/>
      <c r="F2" s="248"/>
      <c r="G2" s="248"/>
      <c r="H2" s="248"/>
    </row>
    <row r="3" spans="1:8" ht="18.75" thickBot="1">
      <c r="A3" s="249" t="s">
        <v>48</v>
      </c>
      <c r="B3" s="249"/>
      <c r="C3" s="249"/>
      <c r="D3" s="249"/>
      <c r="E3" s="249"/>
      <c r="F3" s="249"/>
      <c r="G3" s="249"/>
      <c r="H3" s="249"/>
    </row>
    <row r="4" spans="2:7" ht="18.75" thickBot="1">
      <c r="B4" s="90"/>
      <c r="C4" s="91"/>
      <c r="D4" s="250" t="str">
        <f>'пр.взв.'!A4</f>
        <v>Weight category 62 kg </v>
      </c>
      <c r="E4" s="251"/>
      <c r="F4" s="252"/>
      <c r="G4" s="91"/>
    </row>
    <row r="5" spans="1:7" ht="18.75" thickBot="1">
      <c r="A5" s="91"/>
      <c r="B5" s="91"/>
      <c r="C5" s="91"/>
      <c r="D5" s="91"/>
      <c r="E5" s="91"/>
      <c r="F5" s="91"/>
      <c r="G5" s="91"/>
    </row>
    <row r="6" spans="1:8" ht="12.75">
      <c r="A6" s="253" t="s">
        <v>49</v>
      </c>
      <c r="B6" s="237" t="str">
        <f>'пр.взв.'!C11</f>
        <v>MUDRANOV ASLAN</v>
      </c>
      <c r="C6" s="237"/>
      <c r="D6" s="237"/>
      <c r="E6" s="237"/>
      <c r="F6" s="237"/>
      <c r="G6" s="237"/>
      <c r="H6" s="239" t="str">
        <f>'пр.взв.'!D11</f>
        <v>1987 ms</v>
      </c>
    </row>
    <row r="7" spans="1:8" ht="12.75">
      <c r="A7" s="254"/>
      <c r="B7" s="238"/>
      <c r="C7" s="238"/>
      <c r="D7" s="238"/>
      <c r="E7" s="238"/>
      <c r="F7" s="238"/>
      <c r="G7" s="238"/>
      <c r="H7" s="240"/>
    </row>
    <row r="8" spans="1:8" ht="12.75">
      <c r="A8" s="254"/>
      <c r="B8" s="241" t="str">
        <f>B13</f>
        <v>RUS</v>
      </c>
      <c r="C8" s="241"/>
      <c r="D8" s="241"/>
      <c r="E8" s="241"/>
      <c r="F8" s="241"/>
      <c r="G8" s="241"/>
      <c r="H8" s="242"/>
    </row>
    <row r="9" spans="1:8" ht="13.5" thickBot="1">
      <c r="A9" s="255"/>
      <c r="B9" s="243"/>
      <c r="C9" s="243"/>
      <c r="D9" s="243"/>
      <c r="E9" s="243"/>
      <c r="F9" s="243"/>
      <c r="G9" s="243"/>
      <c r="H9" s="244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10" ht="12.75">
      <c r="A11" s="260" t="s">
        <v>50</v>
      </c>
      <c r="B11" s="237" t="str">
        <f>VLOOKUP(J11,'пр.взв.'!B1:E43,2,FALSE)</f>
        <v>MATSKOV VLADISLAV</v>
      </c>
      <c r="C11" s="237"/>
      <c r="D11" s="237"/>
      <c r="E11" s="237"/>
      <c r="F11" s="237"/>
      <c r="G11" s="237"/>
      <c r="H11" s="239" t="str">
        <f>VLOOKUP(J11,'пр.взв.'!B1:E43,3,FALSE)</f>
        <v>1988 msic</v>
      </c>
      <c r="J11">
        <v>4</v>
      </c>
    </row>
    <row r="12" spans="1:8" ht="12.75">
      <c r="A12" s="261"/>
      <c r="B12" s="238"/>
      <c r="C12" s="238"/>
      <c r="D12" s="238"/>
      <c r="E12" s="238"/>
      <c r="F12" s="238"/>
      <c r="G12" s="238"/>
      <c r="H12" s="240"/>
    </row>
    <row r="13" spans="1:8" ht="12.75">
      <c r="A13" s="261"/>
      <c r="B13" s="241" t="str">
        <f>VLOOKUP(J11,'пр.взв.'!B7:E32,4,FALSE)</f>
        <v>RUS</v>
      </c>
      <c r="C13" s="241"/>
      <c r="D13" s="241"/>
      <c r="E13" s="241"/>
      <c r="F13" s="241"/>
      <c r="G13" s="241"/>
      <c r="H13" s="242"/>
    </row>
    <row r="14" spans="1:8" ht="13.5" thickBot="1">
      <c r="A14" s="262"/>
      <c r="B14" s="243"/>
      <c r="C14" s="243"/>
      <c r="D14" s="243"/>
      <c r="E14" s="243"/>
      <c r="F14" s="243"/>
      <c r="G14" s="243"/>
      <c r="H14" s="244"/>
    </row>
    <row r="15" spans="1:7" ht="18">
      <c r="A15" s="91"/>
      <c r="B15" s="91"/>
      <c r="C15" s="91"/>
      <c r="D15" s="91"/>
      <c r="E15" s="91"/>
      <c r="F15" s="91"/>
      <c r="G15" s="91"/>
    </row>
    <row r="16" spans="1:7" ht="18.75" thickBot="1">
      <c r="A16" s="91"/>
      <c r="B16" s="91"/>
      <c r="C16" s="91"/>
      <c r="D16" s="91"/>
      <c r="E16" s="91"/>
      <c r="F16" s="91"/>
      <c r="G16" s="91"/>
    </row>
    <row r="17" spans="1:10" ht="12.75">
      <c r="A17" s="263" t="s">
        <v>51</v>
      </c>
      <c r="B17" s="237" t="str">
        <f>VLOOKUP(J17,'пр.взв.'!B1:E49,2,FALSE)</f>
        <v>BALYKOV VLADIMIR</v>
      </c>
      <c r="C17" s="237"/>
      <c r="D17" s="237"/>
      <c r="E17" s="237"/>
      <c r="F17" s="237"/>
      <c r="G17" s="237"/>
      <c r="H17" s="239" t="str">
        <f>VLOOKUP(J17,'пр.взв.'!B1:E49,3,FALSE)</f>
        <v>1991 ms</v>
      </c>
      <c r="J17">
        <v>14</v>
      </c>
    </row>
    <row r="18" spans="1:8" ht="12.75">
      <c r="A18" s="264"/>
      <c r="B18" s="238"/>
      <c r="C18" s="238"/>
      <c r="D18" s="238"/>
      <c r="E18" s="238"/>
      <c r="F18" s="238"/>
      <c r="G18" s="238"/>
      <c r="H18" s="240"/>
    </row>
    <row r="19" spans="1:8" ht="12.75">
      <c r="A19" s="264"/>
      <c r="B19" s="241" t="str">
        <f>VLOOKUP(J17,'пр.взв.'!B7:E38,4,FALSE)</f>
        <v>RUS</v>
      </c>
      <c r="C19" s="241"/>
      <c r="D19" s="241"/>
      <c r="E19" s="241"/>
      <c r="F19" s="241"/>
      <c r="G19" s="241"/>
      <c r="H19" s="242"/>
    </row>
    <row r="20" spans="1:8" ht="13.5" thickBot="1">
      <c r="A20" s="265"/>
      <c r="B20" s="243"/>
      <c r="C20" s="243"/>
      <c r="D20" s="243"/>
      <c r="E20" s="243"/>
      <c r="F20" s="243"/>
      <c r="G20" s="243"/>
      <c r="H20" s="244"/>
    </row>
    <row r="21" spans="1:7" ht="18.75" thickBot="1">
      <c r="A21" s="91"/>
      <c r="B21" s="91"/>
      <c r="C21" s="91"/>
      <c r="D21" s="91"/>
      <c r="E21" s="91"/>
      <c r="F21" s="91"/>
      <c r="G21" s="91"/>
    </row>
    <row r="22" spans="1:10" ht="12.75">
      <c r="A22" s="263" t="s">
        <v>51</v>
      </c>
      <c r="B22" s="237" t="str">
        <f>VLOOKUP(J22,'пр.взв.'!B6:E54,2,FALSE)</f>
        <v>SERGEEV VITALIY</v>
      </c>
      <c r="C22" s="237"/>
      <c r="D22" s="237"/>
      <c r="E22" s="237"/>
      <c r="F22" s="237"/>
      <c r="G22" s="237"/>
      <c r="H22" s="239" t="str">
        <f>VLOOKUP(J22,'пр.взв.'!B6:E54,3,FALSE)</f>
        <v>1983 zms</v>
      </c>
      <c r="J22">
        <v>9</v>
      </c>
    </row>
    <row r="23" spans="1:8" ht="12.75">
      <c r="A23" s="264"/>
      <c r="B23" s="238"/>
      <c r="C23" s="238"/>
      <c r="D23" s="238"/>
      <c r="E23" s="238"/>
      <c r="F23" s="238"/>
      <c r="G23" s="238"/>
      <c r="H23" s="240"/>
    </row>
    <row r="24" spans="1:8" ht="12.75">
      <c r="A24" s="264"/>
      <c r="B24" s="241" t="str">
        <f>VLOOKUP(J22,'пр.взв.'!B12:E43,4,FALSE)</f>
        <v>RUS</v>
      </c>
      <c r="C24" s="241"/>
      <c r="D24" s="241"/>
      <c r="E24" s="241"/>
      <c r="F24" s="241"/>
      <c r="G24" s="241"/>
      <c r="H24" s="242"/>
    </row>
    <row r="25" spans="1:8" ht="13.5" thickBot="1">
      <c r="A25" s="265"/>
      <c r="B25" s="243"/>
      <c r="C25" s="243"/>
      <c r="D25" s="243"/>
      <c r="E25" s="243"/>
      <c r="F25" s="243"/>
      <c r="G25" s="243"/>
      <c r="H25" s="244"/>
    </row>
    <row r="26" ht="13.5" thickBot="1"/>
    <row r="27" spans="1:8" ht="12.75">
      <c r="A27" s="256" t="s">
        <v>91</v>
      </c>
      <c r="B27" s="257"/>
      <c r="C27" s="257"/>
      <c r="D27" s="257"/>
      <c r="E27" s="257"/>
      <c r="F27" s="257"/>
      <c r="G27" s="257"/>
      <c r="H27" s="258"/>
    </row>
    <row r="28" spans="1:8" ht="13.5" thickBot="1">
      <c r="A28" s="259"/>
      <c r="B28" s="243"/>
      <c r="C28" s="243"/>
      <c r="D28" s="243"/>
      <c r="E28" s="243"/>
      <c r="F28" s="243"/>
      <c r="G28" s="243"/>
      <c r="H28" s="244"/>
    </row>
    <row r="31" spans="1:7" ht="18">
      <c r="A31" s="91" t="s">
        <v>52</v>
      </c>
      <c r="B31" s="91"/>
      <c r="C31" s="91"/>
      <c r="D31" s="91"/>
      <c r="E31" s="91"/>
      <c r="F31" s="91"/>
      <c r="G31" s="91"/>
    </row>
    <row r="32" spans="1:7" ht="18">
      <c r="A32" s="91"/>
      <c r="B32" s="91"/>
      <c r="C32" s="91"/>
      <c r="D32" s="91"/>
      <c r="E32" s="91"/>
      <c r="F32" s="91"/>
      <c r="G32" s="91"/>
    </row>
    <row r="33" spans="1:9" ht="18">
      <c r="A33" s="92" t="s">
        <v>89</v>
      </c>
      <c r="B33" s="92"/>
      <c r="C33" s="92"/>
      <c r="D33" s="92"/>
      <c r="E33" s="92"/>
      <c r="F33" s="92"/>
      <c r="G33" s="92"/>
      <c r="H33" s="93"/>
      <c r="I33" s="76"/>
    </row>
    <row r="34" spans="1:9" ht="18">
      <c r="A34" s="92"/>
      <c r="B34" s="92"/>
      <c r="C34" s="92"/>
      <c r="D34" s="92" t="s">
        <v>90</v>
      </c>
      <c r="E34" s="92"/>
      <c r="F34" s="92"/>
      <c r="G34" s="92"/>
      <c r="H34" s="93"/>
      <c r="I34" s="76"/>
    </row>
    <row r="35" spans="1:9" ht="15">
      <c r="A35" s="94"/>
      <c r="B35" s="94"/>
      <c r="C35" s="94"/>
      <c r="D35" s="94"/>
      <c r="E35" s="94"/>
      <c r="F35" s="94"/>
      <c r="G35" s="94"/>
      <c r="H35" s="94"/>
      <c r="I35" s="76"/>
    </row>
    <row r="36" spans="1:9" ht="15.75">
      <c r="A36" s="94" t="s">
        <v>86</v>
      </c>
      <c r="B36" s="94"/>
      <c r="C36" s="94"/>
      <c r="D36" s="94"/>
      <c r="E36" s="94"/>
      <c r="F36" s="94"/>
      <c r="G36" s="94"/>
      <c r="H36" s="94"/>
      <c r="I36" s="76"/>
    </row>
    <row r="37" spans="1:9" ht="15">
      <c r="A37" s="94" t="s">
        <v>88</v>
      </c>
      <c r="B37" s="94"/>
      <c r="C37" s="94"/>
      <c r="D37" s="94"/>
      <c r="E37" s="94"/>
      <c r="F37" s="94"/>
      <c r="G37" s="94"/>
      <c r="H37" s="94"/>
      <c r="I37" s="76"/>
    </row>
    <row r="38" spans="1:9" ht="15">
      <c r="A38" s="94"/>
      <c r="B38" s="94"/>
      <c r="C38" s="94"/>
      <c r="D38" s="94"/>
      <c r="E38" s="94"/>
      <c r="F38" s="94"/>
      <c r="G38" s="94"/>
      <c r="H38" s="94"/>
      <c r="I38" s="76"/>
    </row>
    <row r="39" spans="1:9" ht="15.75">
      <c r="A39" s="94" t="s">
        <v>87</v>
      </c>
      <c r="B39" s="94"/>
      <c r="C39" s="94"/>
      <c r="D39" s="94"/>
      <c r="E39" s="94"/>
      <c r="F39" s="94"/>
      <c r="G39" s="94"/>
      <c r="H39" s="94"/>
      <c r="I39" s="76"/>
    </row>
    <row r="42" spans="1:8" ht="15">
      <c r="A42" s="94"/>
      <c r="B42" s="94"/>
      <c r="C42" s="94"/>
      <c r="D42" s="94"/>
      <c r="E42" s="94"/>
      <c r="F42" s="94"/>
      <c r="G42" s="94"/>
      <c r="H42" s="94"/>
    </row>
    <row r="43" spans="1:8" ht="15">
      <c r="A43" s="94"/>
      <c r="B43" s="94"/>
      <c r="C43" s="94"/>
      <c r="D43" s="94"/>
      <c r="E43" s="94"/>
      <c r="F43" s="94"/>
      <c r="G43" s="94"/>
      <c r="H43" s="94"/>
    </row>
  </sheetData>
  <sheetProtection/>
  <mergeCells count="21">
    <mergeCell ref="A22:A25"/>
    <mergeCell ref="B8:H9"/>
    <mergeCell ref="A27:H28"/>
    <mergeCell ref="A11:A14"/>
    <mergeCell ref="B11:G12"/>
    <mergeCell ref="H11:H12"/>
    <mergeCell ref="B13:H14"/>
    <mergeCell ref="A17:A20"/>
    <mergeCell ref="B17:G18"/>
    <mergeCell ref="H17:H18"/>
    <mergeCell ref="B19:H20"/>
    <mergeCell ref="B22:G23"/>
    <mergeCell ref="H22:H23"/>
    <mergeCell ref="B24:H25"/>
    <mergeCell ref="A1:H1"/>
    <mergeCell ref="A2:H2"/>
    <mergeCell ref="A3:H3"/>
    <mergeCell ref="D4:F4"/>
    <mergeCell ref="A6:A9"/>
    <mergeCell ref="B6:G7"/>
    <mergeCell ref="H6:H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2011-03-26T07:05:40Z</cp:lastPrinted>
  <dcterms:created xsi:type="dcterms:W3CDTF">1996-10-08T23:32:33Z</dcterms:created>
  <dcterms:modified xsi:type="dcterms:W3CDTF">2011-03-26T07:07:08Z</dcterms:modified>
  <cp:category/>
  <cp:version/>
  <cp:contentType/>
  <cp:contentStatus/>
</cp:coreProperties>
</file>